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defaultThemeVersion="124226"/>
  <mc:AlternateContent xmlns:mc="http://schemas.openxmlformats.org/markup-compatibility/2006">
    <mc:Choice Requires="x15">
      <x15ac:absPath xmlns:x15ac="http://schemas.microsoft.com/office/spreadsheetml/2010/11/ac" url="\\MEDIA\media\Clients 2024\BGOA-Bulgaria on Air\TV Ratecards\Bloomberg templates\"/>
    </mc:Choice>
  </mc:AlternateContent>
  <xr:revisionPtr revIDLastSave="0" documentId="13_ncr:1_{9CFA8894-00C9-4D7C-AE39-D60E3AAF7384}" xr6:coauthVersionLast="47" xr6:coauthVersionMax="47" xr10:uidLastSave="{00000000-0000-0000-0000-000000000000}"/>
  <bookViews>
    <workbookView xWindow="38280" yWindow="-120" windowWidth="38640" windowHeight="21390" activeTab="1" xr2:uid="{00000000-000D-0000-FFFF-FFFF00000000}"/>
  </bookViews>
  <sheets>
    <sheet name="Campaign Total" sheetId="6" r:id="rId1"/>
    <sheet name="Mon-Fri" sheetId="4" r:id="rId2"/>
    <sheet name="Sat-Sun" sheetId="5" r:id="rId3"/>
    <sheet name="List" sheetId="2" state="hidden" r:id="rId4"/>
    <sheet name="Codes" sheetId="3" state="hidden" r:id="rId5"/>
  </sheets>
  <definedNames>
    <definedName name="_xlnm._FilterDatabase" localSheetId="1" hidden="1">'Mon-Fri'!$A$36:$BX$101</definedName>
    <definedName name="_xlnm._FilterDatabase" localSheetId="2" hidden="1">'Sat-Sun'!$A$36:$BW$91</definedName>
    <definedName name="length">List!$B$3:$B$15</definedName>
    <definedName name="_xlnm.Print_Area" localSheetId="0">'Campaign Total'!$A$1:$O$69</definedName>
    <definedName name="_xlnm.Print_Area" localSheetId="1">'Mon-Fri'!$A$1:$AR$101</definedName>
    <definedName name="_xlnm.Print_Area" localSheetId="2">'Sat-Sun'!$A$1:$AO$92</definedName>
    <definedName name="Verbotene_Liebe___Fortsetzung" localSheetId="2">#REF!</definedName>
    <definedName name="Verbotene_Liebe___Fortsetzung">#REF!</definedName>
    <definedName name="Шапки">List!$H$2:$H$3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94" i="4" l="1"/>
  <c r="J92" i="4"/>
  <c r="J90" i="4"/>
  <c r="J88" i="4"/>
  <c r="J86" i="4"/>
  <c r="J84" i="4"/>
  <c r="J82" i="4"/>
  <c r="J80" i="4"/>
  <c r="J78" i="4"/>
  <c r="J76" i="4"/>
  <c r="J74" i="4"/>
  <c r="J71" i="4"/>
  <c r="J68" i="4"/>
  <c r="J64" i="4"/>
  <c r="J62" i="4"/>
  <c r="J60" i="4"/>
  <c r="J58" i="4"/>
  <c r="J56" i="4"/>
  <c r="J54" i="4"/>
  <c r="J51" i="4"/>
  <c r="J49" i="4"/>
  <c r="J47" i="4"/>
  <c r="J45" i="4"/>
  <c r="J43" i="4"/>
  <c r="J41" i="4"/>
  <c r="J39" i="4"/>
  <c r="G89" i="5"/>
  <c r="G86" i="5"/>
  <c r="G84" i="5"/>
  <c r="G82" i="5"/>
  <c r="G80" i="5"/>
  <c r="G78" i="5"/>
  <c r="G76" i="5"/>
  <c r="G74" i="5"/>
  <c r="G72" i="5"/>
  <c r="G70" i="5"/>
  <c r="G68" i="5"/>
  <c r="G66" i="5"/>
  <c r="G64" i="5"/>
  <c r="G62" i="5"/>
  <c r="G59" i="5"/>
  <c r="G57" i="5"/>
  <c r="G54" i="5"/>
  <c r="G52" i="5"/>
  <c r="G50" i="5"/>
  <c r="G48" i="5"/>
  <c r="G46" i="5"/>
  <c r="G43" i="5"/>
  <c r="G41" i="5"/>
  <c r="G39" i="5"/>
  <c r="L36" i="5"/>
  <c r="M36" i="5" s="1"/>
  <c r="N36" i="5" s="1"/>
  <c r="O36" i="5" s="1"/>
  <c r="P36" i="5" s="1"/>
  <c r="Q36" i="5" s="1"/>
  <c r="R36" i="5" s="1"/>
  <c r="S36" i="5" s="1"/>
  <c r="T36" i="5" s="1"/>
  <c r="U36" i="5" s="1"/>
  <c r="V36" i="5" s="1"/>
  <c r="W36" i="5" s="1"/>
  <c r="X36" i="5" s="1"/>
  <c r="Y36" i="5" s="1"/>
  <c r="Z36" i="5" s="1"/>
  <c r="AA36" i="5" s="1"/>
  <c r="AB36" i="5" s="1"/>
  <c r="AC36" i="5" s="1"/>
  <c r="AD36" i="5" s="1"/>
  <c r="AE36" i="5" s="1"/>
  <c r="AF36" i="5" s="1"/>
  <c r="AG36" i="5" s="1"/>
  <c r="AH36" i="5" s="1"/>
  <c r="AI36" i="5" s="1"/>
  <c r="AJ36" i="5" s="1"/>
  <c r="AK36" i="5" s="1"/>
  <c r="AL36" i="5" s="1"/>
  <c r="AM36" i="5" s="1"/>
  <c r="AN36" i="5" s="1"/>
  <c r="AO36" i="5" s="1"/>
  <c r="S35" i="5"/>
  <c r="Z35" i="5" s="1"/>
  <c r="AG35" i="5" s="1"/>
  <c r="AN35" i="5" s="1"/>
  <c r="Y91" i="5"/>
  <c r="X91" i="5"/>
  <c r="W91" i="5"/>
  <c r="V91" i="5"/>
  <c r="U91" i="5"/>
  <c r="T91" i="5"/>
  <c r="S91" i="5"/>
  <c r="P36" i="4"/>
  <c r="Q36" i="4" s="1"/>
  <c r="R36" i="4" s="1"/>
  <c r="S36" i="4" s="1"/>
  <c r="T36" i="4" s="1"/>
  <c r="U36" i="4" s="1"/>
  <c r="V36" i="4" s="1"/>
  <c r="W36" i="4" s="1"/>
  <c r="X36" i="4" s="1"/>
  <c r="Y36" i="4" s="1"/>
  <c r="Z36" i="4" s="1"/>
  <c r="AA36" i="4" s="1"/>
  <c r="AB36" i="4" s="1"/>
  <c r="AC36" i="4" s="1"/>
  <c r="AD36" i="4" s="1"/>
  <c r="AE36" i="4" s="1"/>
  <c r="AF36" i="4" s="1"/>
  <c r="AG36" i="4" s="1"/>
  <c r="AH36" i="4" s="1"/>
  <c r="AI36" i="4" s="1"/>
  <c r="AJ36" i="4" s="1"/>
  <c r="AK36" i="4" s="1"/>
  <c r="AL36" i="4" s="1"/>
  <c r="AM36" i="4" s="1"/>
  <c r="AN36" i="4" s="1"/>
  <c r="AO36" i="4" s="1"/>
  <c r="AP36" i="4" s="1"/>
  <c r="AQ36" i="4" s="1"/>
  <c r="AR36" i="4" s="1"/>
  <c r="O36" i="4"/>
  <c r="V35" i="4"/>
  <c r="AC35" i="4" s="1"/>
  <c r="AJ35" i="4" s="1"/>
  <c r="AQ35" i="4" s="1"/>
  <c r="AB101" i="4"/>
  <c r="AA101" i="4"/>
  <c r="Z101" i="4"/>
  <c r="Y101" i="4"/>
  <c r="X101" i="4"/>
  <c r="W101" i="4"/>
  <c r="V101" i="4"/>
  <c r="AM91" i="5" l="1"/>
  <c r="AL91" i="5"/>
  <c r="AK91" i="5"/>
  <c r="AJ91" i="5"/>
  <c r="AI91" i="5"/>
  <c r="AH91" i="5"/>
  <c r="AG91" i="5"/>
  <c r="AP101" i="4"/>
  <c r="AO101" i="4"/>
  <c r="AN101" i="4"/>
  <c r="AM101" i="4"/>
  <c r="AL101" i="4"/>
  <c r="AK101" i="4"/>
  <c r="AJ101" i="4"/>
  <c r="R91" i="5"/>
  <c r="Q91" i="5"/>
  <c r="P91" i="5"/>
  <c r="O91" i="5"/>
  <c r="N91" i="5"/>
  <c r="M91" i="5"/>
  <c r="L91" i="5"/>
  <c r="U101" i="4"/>
  <c r="T101" i="4"/>
  <c r="S101" i="4"/>
  <c r="R101" i="4"/>
  <c r="Q101" i="4"/>
  <c r="P101" i="4"/>
  <c r="O101" i="4"/>
  <c r="AF91" i="5"/>
  <c r="AE91" i="5"/>
  <c r="AD91" i="5"/>
  <c r="AC91" i="5"/>
  <c r="AB91" i="5"/>
  <c r="AA91" i="5"/>
  <c r="Z91" i="5"/>
  <c r="AI101" i="4"/>
  <c r="AH101" i="4"/>
  <c r="AG101" i="4"/>
  <c r="AF101" i="4"/>
  <c r="AE101" i="4"/>
  <c r="AD101" i="4"/>
  <c r="AC101" i="4"/>
  <c r="AO91" i="5"/>
  <c r="AN91" i="5"/>
  <c r="AR101" i="4"/>
  <c r="AQ101" i="4"/>
  <c r="K91" i="5"/>
  <c r="N101" i="4" l="1"/>
  <c r="BH67" i="4" l="1"/>
  <c r="BW67" i="4" s="1"/>
  <c r="BG67" i="4"/>
  <c r="BV67" i="4" s="1"/>
  <c r="BF67" i="4"/>
  <c r="BU67" i="4" s="1"/>
  <c r="BE67" i="4"/>
  <c r="BT67" i="4" s="1"/>
  <c r="BD67" i="4"/>
  <c r="BS67" i="4" s="1"/>
  <c r="BC67" i="4"/>
  <c r="BR67" i="4" s="1"/>
  <c r="BB67" i="4"/>
  <c r="BQ67" i="4" s="1"/>
  <c r="BA67" i="4"/>
  <c r="BP67" i="4" s="1"/>
  <c r="AZ67" i="4"/>
  <c r="BO67" i="4" s="1"/>
  <c r="AY67" i="4"/>
  <c r="BN67" i="4" s="1"/>
  <c r="AX67" i="4"/>
  <c r="BM67" i="4" s="1"/>
  <c r="AW67" i="4"/>
  <c r="BL67" i="4" s="1"/>
  <c r="AV67" i="4"/>
  <c r="BK67" i="4" s="1"/>
  <c r="AU67" i="4"/>
  <c r="BJ67" i="4" s="1"/>
  <c r="AT67" i="4"/>
  <c r="BI67" i="4" s="1"/>
  <c r="BE84" i="5" l="1"/>
  <c r="BT84" i="5" s="1"/>
  <c r="BD84" i="5"/>
  <c r="BS84" i="5" s="1"/>
  <c r="BC84" i="5"/>
  <c r="BR84" i="5" s="1"/>
  <c r="BB84" i="5"/>
  <c r="BQ84" i="5" s="1"/>
  <c r="BA84" i="5"/>
  <c r="BP84" i="5" s="1"/>
  <c r="AZ84" i="5"/>
  <c r="BO84" i="5" s="1"/>
  <c r="AY84" i="5"/>
  <c r="BN84" i="5" s="1"/>
  <c r="AX84" i="5"/>
  <c r="BM84" i="5" s="1"/>
  <c r="AW84" i="5"/>
  <c r="BL84" i="5" s="1"/>
  <c r="AV84" i="5"/>
  <c r="BK84" i="5" s="1"/>
  <c r="AU84" i="5"/>
  <c r="BJ84" i="5" s="1"/>
  <c r="AT84" i="5"/>
  <c r="BI84" i="5" s="1"/>
  <c r="AS84" i="5"/>
  <c r="BH84" i="5" s="1"/>
  <c r="AR84" i="5"/>
  <c r="BG84" i="5" s="1"/>
  <c r="AQ84" i="5"/>
  <c r="BF84" i="5" s="1"/>
  <c r="BE83" i="5"/>
  <c r="BT83" i="5" s="1"/>
  <c r="BD83" i="5"/>
  <c r="BS83" i="5" s="1"/>
  <c r="BC83" i="5"/>
  <c r="BR83" i="5" s="1"/>
  <c r="BB83" i="5"/>
  <c r="BQ83" i="5" s="1"/>
  <c r="BA83" i="5"/>
  <c r="BP83" i="5" s="1"/>
  <c r="AZ83" i="5"/>
  <c r="BO83" i="5" s="1"/>
  <c r="AY83" i="5"/>
  <c r="BN83" i="5" s="1"/>
  <c r="AX83" i="5"/>
  <c r="BM83" i="5" s="1"/>
  <c r="AW83" i="5"/>
  <c r="BL83" i="5" s="1"/>
  <c r="AV83" i="5"/>
  <c r="BK83" i="5" s="1"/>
  <c r="AU83" i="5"/>
  <c r="BJ83" i="5" s="1"/>
  <c r="AT83" i="5"/>
  <c r="BI83" i="5" s="1"/>
  <c r="AS83" i="5"/>
  <c r="BH83" i="5" s="1"/>
  <c r="AR83" i="5"/>
  <c r="BG83" i="5" s="1"/>
  <c r="AQ83" i="5"/>
  <c r="BF83" i="5" s="1"/>
  <c r="BE82" i="5"/>
  <c r="BT82" i="5" s="1"/>
  <c r="BD82" i="5"/>
  <c r="BS82" i="5" s="1"/>
  <c r="BC82" i="5"/>
  <c r="BR82" i="5" s="1"/>
  <c r="BB82" i="5"/>
  <c r="BQ82" i="5" s="1"/>
  <c r="BA82" i="5"/>
  <c r="BP82" i="5" s="1"/>
  <c r="AZ82" i="5"/>
  <c r="BO82" i="5" s="1"/>
  <c r="AY82" i="5"/>
  <c r="BN82" i="5" s="1"/>
  <c r="AX82" i="5"/>
  <c r="BM82" i="5" s="1"/>
  <c r="AW82" i="5"/>
  <c r="BL82" i="5" s="1"/>
  <c r="AV82" i="5"/>
  <c r="BK82" i="5" s="1"/>
  <c r="AU82" i="5"/>
  <c r="BJ82" i="5" s="1"/>
  <c r="AT82" i="5"/>
  <c r="BI82" i="5" s="1"/>
  <c r="AS82" i="5"/>
  <c r="BH82" i="5" s="1"/>
  <c r="AR82" i="5"/>
  <c r="BG82" i="5" s="1"/>
  <c r="AQ82" i="5"/>
  <c r="BF82" i="5" s="1"/>
  <c r="BE61" i="5"/>
  <c r="BT61" i="5" s="1"/>
  <c r="BD61" i="5"/>
  <c r="BS61" i="5" s="1"/>
  <c r="BC61" i="5"/>
  <c r="BR61" i="5" s="1"/>
  <c r="BB61" i="5"/>
  <c r="BQ61" i="5" s="1"/>
  <c r="BA61" i="5"/>
  <c r="BP61" i="5" s="1"/>
  <c r="AZ61" i="5"/>
  <c r="BO61" i="5" s="1"/>
  <c r="AY61" i="5"/>
  <c r="BN61" i="5" s="1"/>
  <c r="AX61" i="5"/>
  <c r="BM61" i="5" s="1"/>
  <c r="AW61" i="5"/>
  <c r="BL61" i="5" s="1"/>
  <c r="AV61" i="5"/>
  <c r="BK61" i="5" s="1"/>
  <c r="AU61" i="5"/>
  <c r="BJ61" i="5" s="1"/>
  <c r="AT61" i="5"/>
  <c r="BI61" i="5" s="1"/>
  <c r="AS61" i="5"/>
  <c r="BH61" i="5" s="1"/>
  <c r="AR61" i="5"/>
  <c r="BG61" i="5" s="1"/>
  <c r="AQ61" i="5"/>
  <c r="BF61" i="5" s="1"/>
  <c r="BE37" i="5"/>
  <c r="BT37" i="5" s="1"/>
  <c r="BD37" i="5"/>
  <c r="BS37" i="5" s="1"/>
  <c r="BC37" i="5"/>
  <c r="BR37" i="5" s="1"/>
  <c r="BB37" i="5"/>
  <c r="BQ37" i="5" s="1"/>
  <c r="BA37" i="5"/>
  <c r="BP37" i="5" s="1"/>
  <c r="AZ37" i="5"/>
  <c r="BO37" i="5" s="1"/>
  <c r="AY37" i="5"/>
  <c r="BN37" i="5" s="1"/>
  <c r="AX37" i="5"/>
  <c r="BM37" i="5" s="1"/>
  <c r="AW37" i="5"/>
  <c r="BL37" i="5" s="1"/>
  <c r="AV37" i="5"/>
  <c r="BK37" i="5" s="1"/>
  <c r="AU37" i="5"/>
  <c r="BJ37" i="5" s="1"/>
  <c r="AT37" i="5"/>
  <c r="BI37" i="5" s="1"/>
  <c r="AS37" i="5"/>
  <c r="BH37" i="5" s="1"/>
  <c r="AR37" i="5"/>
  <c r="BG37" i="5" s="1"/>
  <c r="AQ37" i="5"/>
  <c r="BF37" i="5" s="1"/>
  <c r="BH99" i="4"/>
  <c r="BW99" i="4" s="1"/>
  <c r="BG99" i="4"/>
  <c r="BV99" i="4" s="1"/>
  <c r="BF99" i="4"/>
  <c r="BU99" i="4" s="1"/>
  <c r="BE99" i="4"/>
  <c r="BT99" i="4" s="1"/>
  <c r="BD99" i="4"/>
  <c r="BS99" i="4" s="1"/>
  <c r="BC99" i="4"/>
  <c r="BR99" i="4" s="1"/>
  <c r="BB99" i="4"/>
  <c r="BQ99" i="4" s="1"/>
  <c r="BA99" i="4"/>
  <c r="BP99" i="4" s="1"/>
  <c r="AZ99" i="4"/>
  <c r="BO99" i="4" s="1"/>
  <c r="AY99" i="4"/>
  <c r="BN99" i="4" s="1"/>
  <c r="AX99" i="4"/>
  <c r="BM99" i="4" s="1"/>
  <c r="AW99" i="4"/>
  <c r="BL99" i="4" s="1"/>
  <c r="AV99" i="4"/>
  <c r="BK99" i="4" s="1"/>
  <c r="AU99" i="4"/>
  <c r="BJ99" i="4" s="1"/>
  <c r="AT99" i="4"/>
  <c r="BI99" i="4" s="1"/>
  <c r="I84" i="5" l="1"/>
  <c r="H84" i="5"/>
  <c r="H82" i="5"/>
  <c r="I82" i="5"/>
  <c r="BH49" i="4"/>
  <c r="BW49" i="4" s="1"/>
  <c r="BG49" i="4"/>
  <c r="BV49" i="4" s="1"/>
  <c r="BF49" i="4"/>
  <c r="BU49" i="4" s="1"/>
  <c r="BE49" i="4"/>
  <c r="BT49" i="4" s="1"/>
  <c r="BD49" i="4"/>
  <c r="BS49" i="4" s="1"/>
  <c r="BC49" i="4"/>
  <c r="BR49" i="4" s="1"/>
  <c r="BB49" i="4"/>
  <c r="BQ49" i="4" s="1"/>
  <c r="BA49" i="4"/>
  <c r="BP49" i="4" s="1"/>
  <c r="AZ49" i="4"/>
  <c r="BO49" i="4" s="1"/>
  <c r="AY49" i="4"/>
  <c r="BN49" i="4" s="1"/>
  <c r="AX49" i="4"/>
  <c r="BM49" i="4" s="1"/>
  <c r="AW49" i="4"/>
  <c r="BL49" i="4" s="1"/>
  <c r="AV49" i="4"/>
  <c r="BK49" i="4" s="1"/>
  <c r="AU49" i="4"/>
  <c r="BJ49" i="4" s="1"/>
  <c r="AT49" i="4"/>
  <c r="BI49" i="4" s="1"/>
  <c r="L49" i="4" l="1"/>
  <c r="K49" i="4"/>
  <c r="BH93" i="4"/>
  <c r="BW93" i="4" s="1"/>
  <c r="BG93" i="4"/>
  <c r="BV93" i="4" s="1"/>
  <c r="BF93" i="4"/>
  <c r="BU93" i="4" s="1"/>
  <c r="BE93" i="4"/>
  <c r="BT93" i="4" s="1"/>
  <c r="BD93" i="4"/>
  <c r="BS93" i="4" s="1"/>
  <c r="BC93" i="4"/>
  <c r="BR93" i="4" s="1"/>
  <c r="BB93" i="4"/>
  <c r="BQ93" i="4" s="1"/>
  <c r="BA93" i="4"/>
  <c r="BP93" i="4" s="1"/>
  <c r="AZ93" i="4"/>
  <c r="BO93" i="4" s="1"/>
  <c r="AY93" i="4"/>
  <c r="BN93" i="4" s="1"/>
  <c r="AX93" i="4"/>
  <c r="BM93" i="4" s="1"/>
  <c r="AW93" i="4"/>
  <c r="BL93" i="4" s="1"/>
  <c r="AV93" i="4"/>
  <c r="BK93" i="4" s="1"/>
  <c r="AU93" i="4"/>
  <c r="BJ93" i="4" s="1"/>
  <c r="AT93" i="4"/>
  <c r="BI93" i="4" s="1"/>
  <c r="BH86" i="4" l="1"/>
  <c r="BW86" i="4" s="1"/>
  <c r="BG86" i="4"/>
  <c r="BV86" i="4" s="1"/>
  <c r="BF86" i="4"/>
  <c r="BU86" i="4" s="1"/>
  <c r="BE86" i="4"/>
  <c r="BT86" i="4" s="1"/>
  <c r="BD86" i="4"/>
  <c r="BS86" i="4" s="1"/>
  <c r="BC86" i="4"/>
  <c r="BR86" i="4" s="1"/>
  <c r="BB86" i="4"/>
  <c r="BQ86" i="4" s="1"/>
  <c r="BA86" i="4"/>
  <c r="BP86" i="4" s="1"/>
  <c r="AZ86" i="4"/>
  <c r="BO86" i="4" s="1"/>
  <c r="AY86" i="4"/>
  <c r="BN86" i="4" s="1"/>
  <c r="AX86" i="4"/>
  <c r="BM86" i="4" s="1"/>
  <c r="AW86" i="4"/>
  <c r="BL86" i="4" s="1"/>
  <c r="AV86" i="4"/>
  <c r="BK86" i="4" s="1"/>
  <c r="AU86" i="4"/>
  <c r="BJ86" i="4" s="1"/>
  <c r="AT86" i="4"/>
  <c r="BI86" i="4" s="1"/>
  <c r="BH85" i="4"/>
  <c r="BW85" i="4" s="1"/>
  <c r="BG85" i="4"/>
  <c r="BV85" i="4" s="1"/>
  <c r="BF85" i="4"/>
  <c r="BU85" i="4" s="1"/>
  <c r="BE85" i="4"/>
  <c r="BT85" i="4" s="1"/>
  <c r="BD85" i="4"/>
  <c r="BS85" i="4" s="1"/>
  <c r="BC85" i="4"/>
  <c r="BR85" i="4" s="1"/>
  <c r="BB85" i="4"/>
  <c r="BQ85" i="4" s="1"/>
  <c r="BA85" i="4"/>
  <c r="BP85" i="4" s="1"/>
  <c r="AZ85" i="4"/>
  <c r="BO85" i="4" s="1"/>
  <c r="AY85" i="4"/>
  <c r="BN85" i="4" s="1"/>
  <c r="AX85" i="4"/>
  <c r="BM85" i="4" s="1"/>
  <c r="AW85" i="4"/>
  <c r="BL85" i="4" s="1"/>
  <c r="AV85" i="4"/>
  <c r="BK85" i="4" s="1"/>
  <c r="AU85" i="4"/>
  <c r="BJ85" i="4" s="1"/>
  <c r="AT85" i="4"/>
  <c r="BI85" i="4" s="1"/>
  <c r="K86" i="4" l="1"/>
  <c r="L86" i="4"/>
  <c r="BH97" i="4" l="1"/>
  <c r="BW97" i="4" s="1"/>
  <c r="BG97" i="4"/>
  <c r="BV97" i="4" s="1"/>
  <c r="BF97" i="4"/>
  <c r="BU97" i="4" s="1"/>
  <c r="BE97" i="4"/>
  <c r="BT97" i="4" s="1"/>
  <c r="BD97" i="4"/>
  <c r="BS97" i="4" s="1"/>
  <c r="BC97" i="4"/>
  <c r="BR97" i="4" s="1"/>
  <c r="BB97" i="4"/>
  <c r="BQ97" i="4" s="1"/>
  <c r="BA97" i="4"/>
  <c r="BP97" i="4" s="1"/>
  <c r="AZ97" i="4"/>
  <c r="BO97" i="4" s="1"/>
  <c r="AY97" i="4"/>
  <c r="BN97" i="4" s="1"/>
  <c r="AX97" i="4"/>
  <c r="BM97" i="4" s="1"/>
  <c r="AW97" i="4"/>
  <c r="BL97" i="4" s="1"/>
  <c r="AV97" i="4"/>
  <c r="BK97" i="4" s="1"/>
  <c r="AU97" i="4"/>
  <c r="BJ97" i="4" s="1"/>
  <c r="AT97" i="4"/>
  <c r="BI97" i="4" s="1"/>
  <c r="BE53" i="5" l="1"/>
  <c r="BT53" i="5" s="1"/>
  <c r="BD53" i="5"/>
  <c r="BS53" i="5" s="1"/>
  <c r="BC53" i="5"/>
  <c r="BR53" i="5" s="1"/>
  <c r="BB53" i="5"/>
  <c r="BQ53" i="5" s="1"/>
  <c r="BA53" i="5"/>
  <c r="BP53" i="5" s="1"/>
  <c r="AZ53" i="5"/>
  <c r="BO53" i="5" s="1"/>
  <c r="AY53" i="5"/>
  <c r="BN53" i="5" s="1"/>
  <c r="AX53" i="5"/>
  <c r="BM53" i="5" s="1"/>
  <c r="AW53" i="5"/>
  <c r="BL53" i="5" s="1"/>
  <c r="AV53" i="5"/>
  <c r="BK53" i="5" s="1"/>
  <c r="AU53" i="5"/>
  <c r="BJ53" i="5" s="1"/>
  <c r="AT53" i="5"/>
  <c r="BI53" i="5" s="1"/>
  <c r="AS53" i="5"/>
  <c r="BH53" i="5" s="1"/>
  <c r="AR53" i="5"/>
  <c r="BG53" i="5" s="1"/>
  <c r="AQ53" i="5"/>
  <c r="BF53" i="5" s="1"/>
  <c r="BE52" i="5"/>
  <c r="BT52" i="5" s="1"/>
  <c r="BD52" i="5"/>
  <c r="BS52" i="5" s="1"/>
  <c r="BC52" i="5"/>
  <c r="BR52" i="5" s="1"/>
  <c r="BB52" i="5"/>
  <c r="BQ52" i="5" s="1"/>
  <c r="BA52" i="5"/>
  <c r="BP52" i="5" s="1"/>
  <c r="AZ52" i="5"/>
  <c r="BO52" i="5" s="1"/>
  <c r="AY52" i="5"/>
  <c r="BN52" i="5" s="1"/>
  <c r="AX52" i="5"/>
  <c r="BM52" i="5" s="1"/>
  <c r="AW52" i="5"/>
  <c r="BL52" i="5" s="1"/>
  <c r="AV52" i="5"/>
  <c r="BK52" i="5" s="1"/>
  <c r="AU52" i="5"/>
  <c r="BJ52" i="5" s="1"/>
  <c r="AT52" i="5"/>
  <c r="BI52" i="5" s="1"/>
  <c r="AS52" i="5"/>
  <c r="BH52" i="5" s="1"/>
  <c r="AR52" i="5"/>
  <c r="BG52" i="5" s="1"/>
  <c r="AQ52" i="5"/>
  <c r="BF52" i="5" s="1"/>
  <c r="I52" i="5" l="1"/>
  <c r="H52" i="5"/>
  <c r="BH91" i="4" l="1"/>
  <c r="BW91" i="4" s="1"/>
  <c r="BG91" i="4"/>
  <c r="BV91" i="4" s="1"/>
  <c r="BF91" i="4"/>
  <c r="BU91" i="4" s="1"/>
  <c r="BE91" i="4"/>
  <c r="BT91" i="4" s="1"/>
  <c r="BD91" i="4"/>
  <c r="BS91" i="4" s="1"/>
  <c r="BC91" i="4"/>
  <c r="BR91" i="4" s="1"/>
  <c r="BB91" i="4"/>
  <c r="BQ91" i="4" s="1"/>
  <c r="BA91" i="4"/>
  <c r="BP91" i="4" s="1"/>
  <c r="AZ91" i="4"/>
  <c r="BO91" i="4" s="1"/>
  <c r="AY91" i="4"/>
  <c r="BN91" i="4" s="1"/>
  <c r="AX91" i="4"/>
  <c r="BM91" i="4" s="1"/>
  <c r="AW91" i="4"/>
  <c r="BL91" i="4" s="1"/>
  <c r="AV91" i="4"/>
  <c r="BK91" i="4" s="1"/>
  <c r="AU91" i="4"/>
  <c r="BJ91" i="4" s="1"/>
  <c r="AT91" i="4"/>
  <c r="BI91" i="4" s="1"/>
  <c r="BE44" i="5" l="1"/>
  <c r="BT44" i="5" s="1"/>
  <c r="BD44" i="5"/>
  <c r="BS44" i="5" s="1"/>
  <c r="BC44" i="5"/>
  <c r="BR44" i="5" s="1"/>
  <c r="BB44" i="5"/>
  <c r="BQ44" i="5" s="1"/>
  <c r="BA44" i="5"/>
  <c r="BP44" i="5" s="1"/>
  <c r="AZ44" i="5"/>
  <c r="BO44" i="5" s="1"/>
  <c r="AY44" i="5"/>
  <c r="BN44" i="5" s="1"/>
  <c r="AX44" i="5"/>
  <c r="BM44" i="5" s="1"/>
  <c r="AW44" i="5"/>
  <c r="BL44" i="5" s="1"/>
  <c r="AV44" i="5"/>
  <c r="BK44" i="5" s="1"/>
  <c r="AU44" i="5"/>
  <c r="BJ44" i="5" s="1"/>
  <c r="AT44" i="5"/>
  <c r="BI44" i="5" s="1"/>
  <c r="AS44" i="5"/>
  <c r="BH44" i="5" s="1"/>
  <c r="AR44" i="5"/>
  <c r="BG44" i="5" s="1"/>
  <c r="AQ44" i="5"/>
  <c r="BF44" i="5" s="1"/>
  <c r="G36" i="5" l="1"/>
  <c r="B35" i="5" l="1"/>
  <c r="BE66" i="5" l="1"/>
  <c r="BT66" i="5" s="1"/>
  <c r="BD66" i="5"/>
  <c r="BS66" i="5" s="1"/>
  <c r="BC66" i="5"/>
  <c r="BR66" i="5" s="1"/>
  <c r="BB66" i="5"/>
  <c r="BQ66" i="5" s="1"/>
  <c r="BA66" i="5"/>
  <c r="BP66" i="5" s="1"/>
  <c r="AZ66" i="5"/>
  <c r="BO66" i="5" s="1"/>
  <c r="AY66" i="5"/>
  <c r="BN66" i="5" s="1"/>
  <c r="AX66" i="5"/>
  <c r="BM66" i="5" s="1"/>
  <c r="AW66" i="5"/>
  <c r="BL66" i="5" s="1"/>
  <c r="AV66" i="5"/>
  <c r="BK66" i="5" s="1"/>
  <c r="AU66" i="5"/>
  <c r="BJ66" i="5" s="1"/>
  <c r="AT66" i="5"/>
  <c r="BI66" i="5" s="1"/>
  <c r="AS66" i="5"/>
  <c r="BH66" i="5" s="1"/>
  <c r="AR66" i="5"/>
  <c r="BG66" i="5" s="1"/>
  <c r="AQ66" i="5"/>
  <c r="BF66" i="5" s="1"/>
  <c r="BE59" i="5"/>
  <c r="BT59" i="5" s="1"/>
  <c r="BD59" i="5"/>
  <c r="BS59" i="5" s="1"/>
  <c r="BC59" i="5"/>
  <c r="BR59" i="5" s="1"/>
  <c r="BB59" i="5"/>
  <c r="BQ59" i="5" s="1"/>
  <c r="BA59" i="5"/>
  <c r="BP59" i="5" s="1"/>
  <c r="AZ59" i="5"/>
  <c r="BO59" i="5" s="1"/>
  <c r="AY59" i="5"/>
  <c r="BN59" i="5" s="1"/>
  <c r="AX59" i="5"/>
  <c r="BM59" i="5" s="1"/>
  <c r="AW59" i="5"/>
  <c r="BL59" i="5" s="1"/>
  <c r="AV59" i="5"/>
  <c r="BK59" i="5" s="1"/>
  <c r="AU59" i="5"/>
  <c r="BJ59" i="5" s="1"/>
  <c r="AT59" i="5"/>
  <c r="BI59" i="5" s="1"/>
  <c r="AS59" i="5"/>
  <c r="BH59" i="5" s="1"/>
  <c r="AR59" i="5"/>
  <c r="BG59" i="5" s="1"/>
  <c r="AQ59" i="5"/>
  <c r="BF59" i="5" s="1"/>
  <c r="BE54" i="5"/>
  <c r="BT54" i="5" s="1"/>
  <c r="BD54" i="5"/>
  <c r="BS54" i="5" s="1"/>
  <c r="BC54" i="5"/>
  <c r="BR54" i="5" s="1"/>
  <c r="BB54" i="5"/>
  <c r="BQ54" i="5" s="1"/>
  <c r="BA54" i="5"/>
  <c r="BP54" i="5" s="1"/>
  <c r="AZ54" i="5"/>
  <c r="BO54" i="5" s="1"/>
  <c r="AY54" i="5"/>
  <c r="BN54" i="5" s="1"/>
  <c r="AX54" i="5"/>
  <c r="BM54" i="5" s="1"/>
  <c r="AW54" i="5"/>
  <c r="BL54" i="5" s="1"/>
  <c r="AV54" i="5"/>
  <c r="BK54" i="5" s="1"/>
  <c r="AU54" i="5"/>
  <c r="BJ54" i="5" s="1"/>
  <c r="AT54" i="5"/>
  <c r="BI54" i="5" s="1"/>
  <c r="AS54" i="5"/>
  <c r="BH54" i="5" s="1"/>
  <c r="AR54" i="5"/>
  <c r="AQ54" i="5"/>
  <c r="BF54" i="5" s="1"/>
  <c r="I66" i="5" l="1"/>
  <c r="H66" i="5"/>
  <c r="H59" i="5"/>
  <c r="I59" i="5"/>
  <c r="H54" i="5"/>
  <c r="BG54" i="5"/>
  <c r="I54" i="5" s="1"/>
  <c r="BH95" i="4"/>
  <c r="BW95" i="4" s="1"/>
  <c r="BG95" i="4"/>
  <c r="BV95" i="4" s="1"/>
  <c r="BF95" i="4"/>
  <c r="BU95" i="4" s="1"/>
  <c r="BE95" i="4"/>
  <c r="BT95" i="4" s="1"/>
  <c r="BD95" i="4"/>
  <c r="BS95" i="4" s="1"/>
  <c r="BC95" i="4"/>
  <c r="BR95" i="4" s="1"/>
  <c r="BB95" i="4"/>
  <c r="BQ95" i="4" s="1"/>
  <c r="BA95" i="4"/>
  <c r="BP95" i="4" s="1"/>
  <c r="AZ95" i="4"/>
  <c r="BO95" i="4" s="1"/>
  <c r="AY95" i="4"/>
  <c r="BN95" i="4" s="1"/>
  <c r="AX95" i="4"/>
  <c r="BM95" i="4" s="1"/>
  <c r="AW95" i="4"/>
  <c r="BL95" i="4" s="1"/>
  <c r="AV95" i="4"/>
  <c r="BK95" i="4" s="1"/>
  <c r="AU95" i="4"/>
  <c r="BJ95" i="4" s="1"/>
  <c r="AT95" i="4"/>
  <c r="BI95" i="4" s="1"/>
  <c r="BH81" i="4"/>
  <c r="BW81" i="4" s="1"/>
  <c r="BG81" i="4"/>
  <c r="BV81" i="4" s="1"/>
  <c r="BF81" i="4"/>
  <c r="BU81" i="4" s="1"/>
  <c r="BE81" i="4"/>
  <c r="BT81" i="4" s="1"/>
  <c r="BD81" i="4"/>
  <c r="BS81" i="4" s="1"/>
  <c r="BC81" i="4"/>
  <c r="BR81" i="4" s="1"/>
  <c r="BB81" i="4"/>
  <c r="BQ81" i="4" s="1"/>
  <c r="BA81" i="4"/>
  <c r="BP81" i="4" s="1"/>
  <c r="AZ81" i="4"/>
  <c r="BO81" i="4" s="1"/>
  <c r="AY81" i="4"/>
  <c r="BN81" i="4" s="1"/>
  <c r="AX81" i="4"/>
  <c r="BM81" i="4" s="1"/>
  <c r="AW81" i="4"/>
  <c r="BL81" i="4" s="1"/>
  <c r="AV81" i="4"/>
  <c r="BK81" i="4" s="1"/>
  <c r="AU81" i="4"/>
  <c r="BJ81" i="4" s="1"/>
  <c r="AT81" i="4"/>
  <c r="BI81" i="4" s="1"/>
  <c r="BH80" i="4"/>
  <c r="BW80" i="4" s="1"/>
  <c r="BG80" i="4"/>
  <c r="BV80" i="4" s="1"/>
  <c r="BF80" i="4"/>
  <c r="BU80" i="4" s="1"/>
  <c r="BE80" i="4"/>
  <c r="BT80" i="4" s="1"/>
  <c r="BD80" i="4"/>
  <c r="BS80" i="4" s="1"/>
  <c r="BC80" i="4"/>
  <c r="BR80" i="4" s="1"/>
  <c r="BB80" i="4"/>
  <c r="BQ80" i="4" s="1"/>
  <c r="BA80" i="4"/>
  <c r="BP80" i="4" s="1"/>
  <c r="AZ80" i="4"/>
  <c r="BO80" i="4" s="1"/>
  <c r="AY80" i="4"/>
  <c r="BN80" i="4" s="1"/>
  <c r="AX80" i="4"/>
  <c r="BM80" i="4" s="1"/>
  <c r="AW80" i="4"/>
  <c r="BL80" i="4" s="1"/>
  <c r="AV80" i="4"/>
  <c r="BK80" i="4" s="1"/>
  <c r="AU80" i="4"/>
  <c r="AT80" i="4"/>
  <c r="BI80" i="4" s="1"/>
  <c r="BH76" i="4"/>
  <c r="BW76" i="4" s="1"/>
  <c r="BG76" i="4"/>
  <c r="BV76" i="4" s="1"/>
  <c r="BF76" i="4"/>
  <c r="BU76" i="4" s="1"/>
  <c r="BE76" i="4"/>
  <c r="BT76" i="4" s="1"/>
  <c r="BD76" i="4"/>
  <c r="BS76" i="4" s="1"/>
  <c r="BC76" i="4"/>
  <c r="BR76" i="4" s="1"/>
  <c r="BB76" i="4"/>
  <c r="BQ76" i="4" s="1"/>
  <c r="BA76" i="4"/>
  <c r="BP76" i="4" s="1"/>
  <c r="AZ76" i="4"/>
  <c r="BO76" i="4" s="1"/>
  <c r="AY76" i="4"/>
  <c r="BN76" i="4" s="1"/>
  <c r="AX76" i="4"/>
  <c r="BM76" i="4" s="1"/>
  <c r="AW76" i="4"/>
  <c r="BL76" i="4" s="1"/>
  <c r="AV76" i="4"/>
  <c r="BK76" i="4" s="1"/>
  <c r="AU76" i="4"/>
  <c r="BJ76" i="4" s="1"/>
  <c r="AT76" i="4"/>
  <c r="BI76" i="4" s="1"/>
  <c r="K80" i="4" l="1"/>
  <c r="BJ80" i="4"/>
  <c r="L80" i="4" s="1"/>
  <c r="L76" i="4"/>
  <c r="K76" i="4"/>
  <c r="BH52" i="4"/>
  <c r="BW52" i="4" s="1"/>
  <c r="BG52" i="4"/>
  <c r="BV52" i="4" s="1"/>
  <c r="BF52" i="4"/>
  <c r="BU52" i="4" s="1"/>
  <c r="BE52" i="4"/>
  <c r="BT52" i="4" s="1"/>
  <c r="BD52" i="4"/>
  <c r="BS52" i="4" s="1"/>
  <c r="BC52" i="4"/>
  <c r="BR52" i="4" s="1"/>
  <c r="BB52" i="4"/>
  <c r="BQ52" i="4" s="1"/>
  <c r="BA52" i="4"/>
  <c r="BP52" i="4" s="1"/>
  <c r="AZ52" i="4"/>
  <c r="BO52" i="4" s="1"/>
  <c r="AY52" i="4"/>
  <c r="BN52" i="4" s="1"/>
  <c r="AX52" i="4"/>
  <c r="BM52" i="4" s="1"/>
  <c r="AW52" i="4"/>
  <c r="BL52" i="4" s="1"/>
  <c r="AV52" i="4"/>
  <c r="BK52" i="4" s="1"/>
  <c r="AU52" i="4"/>
  <c r="BJ52" i="4" s="1"/>
  <c r="AT52" i="4"/>
  <c r="BI52" i="4" s="1"/>
  <c r="BH50" i="4"/>
  <c r="BW50" i="4" s="1"/>
  <c r="BG50" i="4"/>
  <c r="BV50" i="4" s="1"/>
  <c r="BF50" i="4"/>
  <c r="BU50" i="4" s="1"/>
  <c r="BE50" i="4"/>
  <c r="BT50" i="4" s="1"/>
  <c r="BD50" i="4"/>
  <c r="BS50" i="4" s="1"/>
  <c r="BC50" i="4"/>
  <c r="BR50" i="4" s="1"/>
  <c r="BB50" i="4"/>
  <c r="BQ50" i="4" s="1"/>
  <c r="BA50" i="4"/>
  <c r="BP50" i="4" s="1"/>
  <c r="AZ50" i="4"/>
  <c r="BO50" i="4" s="1"/>
  <c r="AY50" i="4"/>
  <c r="BN50" i="4" s="1"/>
  <c r="AX50" i="4"/>
  <c r="BM50" i="4" s="1"/>
  <c r="AW50" i="4"/>
  <c r="BL50" i="4" s="1"/>
  <c r="AV50" i="4"/>
  <c r="BK50" i="4" s="1"/>
  <c r="AU50" i="4"/>
  <c r="BJ50" i="4" s="1"/>
  <c r="AT50" i="4"/>
  <c r="BI50" i="4" s="1"/>
  <c r="BH48" i="4" l="1"/>
  <c r="BW48" i="4" s="1"/>
  <c r="BG48" i="4"/>
  <c r="BV48" i="4" s="1"/>
  <c r="BF48" i="4"/>
  <c r="BU48" i="4" s="1"/>
  <c r="BE48" i="4"/>
  <c r="BT48" i="4" s="1"/>
  <c r="BD48" i="4"/>
  <c r="BS48" i="4" s="1"/>
  <c r="BC48" i="4"/>
  <c r="BR48" i="4" s="1"/>
  <c r="BB48" i="4"/>
  <c r="BQ48" i="4" s="1"/>
  <c r="BA48" i="4"/>
  <c r="BP48" i="4" s="1"/>
  <c r="AZ48" i="4"/>
  <c r="BO48" i="4" s="1"/>
  <c r="AY48" i="4"/>
  <c r="BN48" i="4" s="1"/>
  <c r="AX48" i="4"/>
  <c r="BM48" i="4" s="1"/>
  <c r="AW48" i="4"/>
  <c r="BL48" i="4" s="1"/>
  <c r="AV48" i="4"/>
  <c r="BK48" i="4" s="1"/>
  <c r="AU48" i="4"/>
  <c r="BJ48" i="4" s="1"/>
  <c r="AT48" i="4"/>
  <c r="BI48" i="4" s="1"/>
  <c r="BH46" i="4"/>
  <c r="BW46" i="4" s="1"/>
  <c r="BG46" i="4"/>
  <c r="BV46" i="4" s="1"/>
  <c r="BF46" i="4"/>
  <c r="BU46" i="4" s="1"/>
  <c r="BE46" i="4"/>
  <c r="BT46" i="4" s="1"/>
  <c r="BD46" i="4"/>
  <c r="BS46" i="4" s="1"/>
  <c r="BC46" i="4"/>
  <c r="BR46" i="4" s="1"/>
  <c r="BB46" i="4"/>
  <c r="BQ46" i="4" s="1"/>
  <c r="BA46" i="4"/>
  <c r="BP46" i="4" s="1"/>
  <c r="AZ46" i="4"/>
  <c r="BO46" i="4" s="1"/>
  <c r="AY46" i="4"/>
  <c r="BN46" i="4" s="1"/>
  <c r="AX46" i="4"/>
  <c r="BM46" i="4" s="1"/>
  <c r="AW46" i="4"/>
  <c r="BL46" i="4" s="1"/>
  <c r="AV46" i="4"/>
  <c r="BK46" i="4" s="1"/>
  <c r="AU46" i="4"/>
  <c r="BJ46" i="4" s="1"/>
  <c r="AT46" i="4"/>
  <c r="BI46" i="4" s="1"/>
  <c r="BH45" i="4"/>
  <c r="BW45" i="4" s="1"/>
  <c r="BG45" i="4"/>
  <c r="BV45" i="4" s="1"/>
  <c r="BF45" i="4"/>
  <c r="BU45" i="4" s="1"/>
  <c r="BE45" i="4"/>
  <c r="BT45" i="4" s="1"/>
  <c r="BD45" i="4"/>
  <c r="BS45" i="4" s="1"/>
  <c r="BC45" i="4"/>
  <c r="BR45" i="4" s="1"/>
  <c r="BB45" i="4"/>
  <c r="BQ45" i="4" s="1"/>
  <c r="BA45" i="4"/>
  <c r="BP45" i="4" s="1"/>
  <c r="AZ45" i="4"/>
  <c r="BO45" i="4" s="1"/>
  <c r="AY45" i="4"/>
  <c r="BN45" i="4" s="1"/>
  <c r="AX45" i="4"/>
  <c r="BM45" i="4" s="1"/>
  <c r="AW45" i="4"/>
  <c r="BL45" i="4" s="1"/>
  <c r="AV45" i="4"/>
  <c r="BK45" i="4" s="1"/>
  <c r="AU45" i="4"/>
  <c r="BJ45" i="4" s="1"/>
  <c r="AT45" i="4"/>
  <c r="BI45" i="4" s="1"/>
  <c r="BH44" i="4"/>
  <c r="BW44" i="4" s="1"/>
  <c r="BG44" i="4"/>
  <c r="BV44" i="4" s="1"/>
  <c r="BF44" i="4"/>
  <c r="BU44" i="4" s="1"/>
  <c r="BE44" i="4"/>
  <c r="BT44" i="4" s="1"/>
  <c r="BD44" i="4"/>
  <c r="BS44" i="4" s="1"/>
  <c r="BC44" i="4"/>
  <c r="BR44" i="4" s="1"/>
  <c r="BB44" i="4"/>
  <c r="BQ44" i="4" s="1"/>
  <c r="BA44" i="4"/>
  <c r="BP44" i="4" s="1"/>
  <c r="AZ44" i="4"/>
  <c r="BO44" i="4" s="1"/>
  <c r="AY44" i="4"/>
  <c r="BN44" i="4" s="1"/>
  <c r="AX44" i="4"/>
  <c r="BM44" i="4" s="1"/>
  <c r="AW44" i="4"/>
  <c r="BL44" i="4" s="1"/>
  <c r="AV44" i="4"/>
  <c r="BK44" i="4" s="1"/>
  <c r="AU44" i="4"/>
  <c r="BJ44" i="4" s="1"/>
  <c r="AT44" i="4"/>
  <c r="BI44" i="4" s="1"/>
  <c r="BH43" i="4"/>
  <c r="BW43" i="4" s="1"/>
  <c r="BG43" i="4"/>
  <c r="BV43" i="4" s="1"/>
  <c r="BF43" i="4"/>
  <c r="BU43" i="4" s="1"/>
  <c r="BE43" i="4"/>
  <c r="BT43" i="4" s="1"/>
  <c r="BD43" i="4"/>
  <c r="BS43" i="4" s="1"/>
  <c r="BC43" i="4"/>
  <c r="BR43" i="4" s="1"/>
  <c r="BB43" i="4"/>
  <c r="BQ43" i="4" s="1"/>
  <c r="BA43" i="4"/>
  <c r="BP43" i="4" s="1"/>
  <c r="AZ43" i="4"/>
  <c r="BO43" i="4" s="1"/>
  <c r="AY43" i="4"/>
  <c r="BN43" i="4" s="1"/>
  <c r="AX43" i="4"/>
  <c r="BM43" i="4" s="1"/>
  <c r="AW43" i="4"/>
  <c r="BL43" i="4" s="1"/>
  <c r="AV43" i="4"/>
  <c r="BK43" i="4" s="1"/>
  <c r="AU43" i="4"/>
  <c r="AT43" i="4"/>
  <c r="BH42" i="4"/>
  <c r="BW42" i="4" s="1"/>
  <c r="BG42" i="4"/>
  <c r="BV42" i="4" s="1"/>
  <c r="BF42" i="4"/>
  <c r="BU42" i="4" s="1"/>
  <c r="BE42" i="4"/>
  <c r="BT42" i="4" s="1"/>
  <c r="BD42" i="4"/>
  <c r="BS42" i="4" s="1"/>
  <c r="BC42" i="4"/>
  <c r="BR42" i="4" s="1"/>
  <c r="BB42" i="4"/>
  <c r="BQ42" i="4" s="1"/>
  <c r="BA42" i="4"/>
  <c r="BP42" i="4" s="1"/>
  <c r="AZ42" i="4"/>
  <c r="BO42" i="4" s="1"/>
  <c r="AY42" i="4"/>
  <c r="BN42" i="4" s="1"/>
  <c r="AX42" i="4"/>
  <c r="BM42" i="4" s="1"/>
  <c r="AW42" i="4"/>
  <c r="BL42" i="4" s="1"/>
  <c r="AV42" i="4"/>
  <c r="BK42" i="4" s="1"/>
  <c r="AU42" i="4"/>
  <c r="BJ42" i="4" s="1"/>
  <c r="AT42" i="4"/>
  <c r="BI42" i="4" s="1"/>
  <c r="BH41" i="4"/>
  <c r="BW41" i="4" s="1"/>
  <c r="BG41" i="4"/>
  <c r="BV41" i="4" s="1"/>
  <c r="BF41" i="4"/>
  <c r="BU41" i="4" s="1"/>
  <c r="BE41" i="4"/>
  <c r="BT41" i="4" s="1"/>
  <c r="BD41" i="4"/>
  <c r="BS41" i="4" s="1"/>
  <c r="BC41" i="4"/>
  <c r="BR41" i="4" s="1"/>
  <c r="BB41" i="4"/>
  <c r="BQ41" i="4" s="1"/>
  <c r="BA41" i="4"/>
  <c r="BP41" i="4" s="1"/>
  <c r="AZ41" i="4"/>
  <c r="BO41" i="4" s="1"/>
  <c r="AY41" i="4"/>
  <c r="BN41" i="4" s="1"/>
  <c r="AX41" i="4"/>
  <c r="BM41" i="4" s="1"/>
  <c r="AW41" i="4"/>
  <c r="BL41" i="4" s="1"/>
  <c r="AV41" i="4"/>
  <c r="BK41" i="4" s="1"/>
  <c r="AU41" i="4"/>
  <c r="AT41" i="4"/>
  <c r="BI41" i="4" s="1"/>
  <c r="BH40" i="4"/>
  <c r="BW40" i="4" s="1"/>
  <c r="BG40" i="4"/>
  <c r="BV40" i="4" s="1"/>
  <c r="BF40" i="4"/>
  <c r="BU40" i="4" s="1"/>
  <c r="BE40" i="4"/>
  <c r="BT40" i="4" s="1"/>
  <c r="BD40" i="4"/>
  <c r="BS40" i="4" s="1"/>
  <c r="BC40" i="4"/>
  <c r="BR40" i="4" s="1"/>
  <c r="BB40" i="4"/>
  <c r="BQ40" i="4" s="1"/>
  <c r="BA40" i="4"/>
  <c r="BP40" i="4" s="1"/>
  <c r="AZ40" i="4"/>
  <c r="BO40" i="4" s="1"/>
  <c r="AY40" i="4"/>
  <c r="BN40" i="4" s="1"/>
  <c r="AX40" i="4"/>
  <c r="BM40" i="4" s="1"/>
  <c r="AW40" i="4"/>
  <c r="BL40" i="4" s="1"/>
  <c r="AV40" i="4"/>
  <c r="BK40" i="4" s="1"/>
  <c r="AU40" i="4"/>
  <c r="BJ40" i="4" s="1"/>
  <c r="AT40" i="4"/>
  <c r="BI40" i="4" s="1"/>
  <c r="K41" i="4" l="1"/>
  <c r="K43" i="4"/>
  <c r="L45" i="4"/>
  <c r="K45" i="4"/>
  <c r="BJ43" i="4"/>
  <c r="BJ41" i="4"/>
  <c r="L41" i="4" s="1"/>
  <c r="BE72" i="5" l="1"/>
  <c r="BT72" i="5" s="1"/>
  <c r="BD72" i="5"/>
  <c r="BS72" i="5" s="1"/>
  <c r="BC72" i="5"/>
  <c r="BR72" i="5" s="1"/>
  <c r="BB72" i="5"/>
  <c r="BQ72" i="5" s="1"/>
  <c r="BA72" i="5"/>
  <c r="BP72" i="5" s="1"/>
  <c r="AZ72" i="5"/>
  <c r="BO72" i="5" s="1"/>
  <c r="AY72" i="5"/>
  <c r="BN72" i="5" s="1"/>
  <c r="AX72" i="5"/>
  <c r="BM72" i="5" s="1"/>
  <c r="AW72" i="5"/>
  <c r="BL72" i="5" s="1"/>
  <c r="AV72" i="5"/>
  <c r="BK72" i="5" s="1"/>
  <c r="AU72" i="5"/>
  <c r="BJ72" i="5" s="1"/>
  <c r="AT72" i="5"/>
  <c r="BI72" i="5" s="1"/>
  <c r="AS72" i="5"/>
  <c r="BH72" i="5" s="1"/>
  <c r="AR72" i="5"/>
  <c r="AQ72" i="5"/>
  <c r="BF72" i="5" s="1"/>
  <c r="BE71" i="5"/>
  <c r="BT71" i="5" s="1"/>
  <c r="BD71" i="5"/>
  <c r="BS71" i="5" s="1"/>
  <c r="BC71" i="5"/>
  <c r="BR71" i="5" s="1"/>
  <c r="BB71" i="5"/>
  <c r="BQ71" i="5" s="1"/>
  <c r="BA71" i="5"/>
  <c r="BP71" i="5" s="1"/>
  <c r="AZ71" i="5"/>
  <c r="BO71" i="5" s="1"/>
  <c r="AY71" i="5"/>
  <c r="BN71" i="5" s="1"/>
  <c r="AX71" i="5"/>
  <c r="BM71" i="5" s="1"/>
  <c r="AW71" i="5"/>
  <c r="BL71" i="5" s="1"/>
  <c r="AV71" i="5"/>
  <c r="BK71" i="5" s="1"/>
  <c r="AU71" i="5"/>
  <c r="BJ71" i="5" s="1"/>
  <c r="AT71" i="5"/>
  <c r="BI71" i="5" s="1"/>
  <c r="AS71" i="5"/>
  <c r="BH71" i="5" s="1"/>
  <c r="AR71" i="5"/>
  <c r="BG71" i="5" s="1"/>
  <c r="AQ71" i="5"/>
  <c r="BF71" i="5" s="1"/>
  <c r="BE48" i="5"/>
  <c r="BT48" i="5" s="1"/>
  <c r="BD48" i="5"/>
  <c r="BS48" i="5" s="1"/>
  <c r="BC48" i="5"/>
  <c r="BR48" i="5" s="1"/>
  <c r="BB48" i="5"/>
  <c r="BQ48" i="5" s="1"/>
  <c r="BA48" i="5"/>
  <c r="BP48" i="5" s="1"/>
  <c r="AZ48" i="5"/>
  <c r="BO48" i="5" s="1"/>
  <c r="AY48" i="5"/>
  <c r="BN48" i="5" s="1"/>
  <c r="AX48" i="5"/>
  <c r="BM48" i="5" s="1"/>
  <c r="AW48" i="5"/>
  <c r="BL48" i="5" s="1"/>
  <c r="AV48" i="5"/>
  <c r="BK48" i="5" s="1"/>
  <c r="AU48" i="5"/>
  <c r="BJ48" i="5" s="1"/>
  <c r="AT48" i="5"/>
  <c r="BI48" i="5" s="1"/>
  <c r="AS48" i="5"/>
  <c r="BH48" i="5" s="1"/>
  <c r="AR48" i="5"/>
  <c r="BG48" i="5" s="1"/>
  <c r="AQ48" i="5"/>
  <c r="BF48" i="5" s="1"/>
  <c r="BE47" i="5"/>
  <c r="BT47" i="5" s="1"/>
  <c r="BD47" i="5"/>
  <c r="BS47" i="5" s="1"/>
  <c r="BC47" i="5"/>
  <c r="BR47" i="5" s="1"/>
  <c r="BB47" i="5"/>
  <c r="BQ47" i="5" s="1"/>
  <c r="BA47" i="5"/>
  <c r="BP47" i="5" s="1"/>
  <c r="AZ47" i="5"/>
  <c r="BO47" i="5" s="1"/>
  <c r="AY47" i="5"/>
  <c r="BN47" i="5" s="1"/>
  <c r="AX47" i="5"/>
  <c r="BM47" i="5" s="1"/>
  <c r="AW47" i="5"/>
  <c r="BL47" i="5" s="1"/>
  <c r="AV47" i="5"/>
  <c r="BK47" i="5" s="1"/>
  <c r="AU47" i="5"/>
  <c r="BJ47" i="5" s="1"/>
  <c r="AT47" i="5"/>
  <c r="BI47" i="5" s="1"/>
  <c r="AS47" i="5"/>
  <c r="BH47" i="5" s="1"/>
  <c r="AR47" i="5"/>
  <c r="BG47" i="5" s="1"/>
  <c r="AQ47" i="5"/>
  <c r="BF47" i="5" s="1"/>
  <c r="BE46" i="5"/>
  <c r="BT46" i="5" s="1"/>
  <c r="BD46" i="5"/>
  <c r="BS46" i="5" s="1"/>
  <c r="BC46" i="5"/>
  <c r="BR46" i="5" s="1"/>
  <c r="BB46" i="5"/>
  <c r="BQ46" i="5" s="1"/>
  <c r="BA46" i="5"/>
  <c r="BP46" i="5" s="1"/>
  <c r="AZ46" i="5"/>
  <c r="BO46" i="5" s="1"/>
  <c r="AY46" i="5"/>
  <c r="BN46" i="5" s="1"/>
  <c r="AX46" i="5"/>
  <c r="BM46" i="5" s="1"/>
  <c r="AW46" i="5"/>
  <c r="BL46" i="5" s="1"/>
  <c r="AV46" i="5"/>
  <c r="BK46" i="5" s="1"/>
  <c r="AU46" i="5"/>
  <c r="BJ46" i="5" s="1"/>
  <c r="AT46" i="5"/>
  <c r="BI46" i="5" s="1"/>
  <c r="AS46" i="5"/>
  <c r="BH46" i="5" s="1"/>
  <c r="AR46" i="5"/>
  <c r="BG46" i="5" s="1"/>
  <c r="AQ46" i="5"/>
  <c r="BF46" i="5" s="1"/>
  <c r="BE40" i="5"/>
  <c r="BT40" i="5" s="1"/>
  <c r="BD40" i="5"/>
  <c r="BS40" i="5" s="1"/>
  <c r="BC40" i="5"/>
  <c r="BR40" i="5" s="1"/>
  <c r="BB40" i="5"/>
  <c r="BQ40" i="5" s="1"/>
  <c r="BA40" i="5"/>
  <c r="BP40" i="5" s="1"/>
  <c r="AZ40" i="5"/>
  <c r="BO40" i="5" s="1"/>
  <c r="AY40" i="5"/>
  <c r="BN40" i="5" s="1"/>
  <c r="AX40" i="5"/>
  <c r="BM40" i="5" s="1"/>
  <c r="AW40" i="5"/>
  <c r="BL40" i="5" s="1"/>
  <c r="AV40" i="5"/>
  <c r="BK40" i="5" s="1"/>
  <c r="AU40" i="5"/>
  <c r="BJ40" i="5" s="1"/>
  <c r="AT40" i="5"/>
  <c r="BI40" i="5" s="1"/>
  <c r="AS40" i="5"/>
  <c r="BH40" i="5" s="1"/>
  <c r="AR40" i="5"/>
  <c r="BG40" i="5" s="1"/>
  <c r="AQ40" i="5"/>
  <c r="BF40" i="5" s="1"/>
  <c r="BE38" i="5"/>
  <c r="BT38" i="5" s="1"/>
  <c r="BD38" i="5"/>
  <c r="BS38" i="5" s="1"/>
  <c r="BC38" i="5"/>
  <c r="BR38" i="5" s="1"/>
  <c r="BB38" i="5"/>
  <c r="BQ38" i="5" s="1"/>
  <c r="BA38" i="5"/>
  <c r="BP38" i="5" s="1"/>
  <c r="AZ38" i="5"/>
  <c r="BO38" i="5" s="1"/>
  <c r="AY38" i="5"/>
  <c r="BN38" i="5" s="1"/>
  <c r="AX38" i="5"/>
  <c r="BM38" i="5" s="1"/>
  <c r="AW38" i="5"/>
  <c r="BL38" i="5" s="1"/>
  <c r="AV38" i="5"/>
  <c r="BK38" i="5" s="1"/>
  <c r="AU38" i="5"/>
  <c r="BJ38" i="5" s="1"/>
  <c r="AT38" i="5"/>
  <c r="BI38" i="5" s="1"/>
  <c r="AS38" i="5"/>
  <c r="BH38" i="5" s="1"/>
  <c r="AR38" i="5"/>
  <c r="BG38" i="5" s="1"/>
  <c r="AQ38" i="5"/>
  <c r="BF38" i="5" s="1"/>
  <c r="BE39" i="5"/>
  <c r="BT39" i="5" s="1"/>
  <c r="BD39" i="5"/>
  <c r="BS39" i="5" s="1"/>
  <c r="BC39" i="5"/>
  <c r="BR39" i="5" s="1"/>
  <c r="BB39" i="5"/>
  <c r="BQ39" i="5" s="1"/>
  <c r="BA39" i="5"/>
  <c r="BP39" i="5" s="1"/>
  <c r="AZ39" i="5"/>
  <c r="BO39" i="5" s="1"/>
  <c r="AY39" i="5"/>
  <c r="BN39" i="5" s="1"/>
  <c r="AX39" i="5"/>
  <c r="BM39" i="5" s="1"/>
  <c r="AW39" i="5"/>
  <c r="BL39" i="5" s="1"/>
  <c r="AV39" i="5"/>
  <c r="BK39" i="5" s="1"/>
  <c r="AU39" i="5"/>
  <c r="BJ39" i="5" s="1"/>
  <c r="AT39" i="5"/>
  <c r="BI39" i="5" s="1"/>
  <c r="AS39" i="5"/>
  <c r="BH39" i="5" s="1"/>
  <c r="AR39" i="5"/>
  <c r="BG39" i="5" s="1"/>
  <c r="AQ39" i="5"/>
  <c r="H72" i="5" l="1"/>
  <c r="BG72" i="5"/>
  <c r="I72" i="5" s="1"/>
  <c r="I48" i="5"/>
  <c r="H48" i="5"/>
  <c r="I46" i="5"/>
  <c r="H46" i="5"/>
  <c r="H39" i="5"/>
  <c r="C2" i="4"/>
  <c r="F14" i="6"/>
  <c r="F17" i="6"/>
  <c r="BE60" i="5" l="1"/>
  <c r="BT60" i="5" s="1"/>
  <c r="BD60" i="5"/>
  <c r="BS60" i="5" s="1"/>
  <c r="BC60" i="5"/>
  <c r="BR60" i="5" s="1"/>
  <c r="BB60" i="5"/>
  <c r="BQ60" i="5" s="1"/>
  <c r="BA60" i="5"/>
  <c r="BP60" i="5" s="1"/>
  <c r="AZ60" i="5"/>
  <c r="BO60" i="5" s="1"/>
  <c r="AY60" i="5"/>
  <c r="BN60" i="5" s="1"/>
  <c r="AX60" i="5"/>
  <c r="BM60" i="5" s="1"/>
  <c r="AW60" i="5"/>
  <c r="BL60" i="5" s="1"/>
  <c r="AV60" i="5"/>
  <c r="BK60" i="5" s="1"/>
  <c r="AU60" i="5"/>
  <c r="BJ60" i="5" s="1"/>
  <c r="AT60" i="5"/>
  <c r="BI60" i="5" s="1"/>
  <c r="AS60" i="5"/>
  <c r="BH60" i="5" s="1"/>
  <c r="AR60" i="5"/>
  <c r="BG60" i="5" s="1"/>
  <c r="AQ60" i="5"/>
  <c r="BF60" i="5" s="1"/>
  <c r="BE56" i="5"/>
  <c r="BT56" i="5" s="1"/>
  <c r="BD56" i="5"/>
  <c r="BS56" i="5" s="1"/>
  <c r="BC56" i="5"/>
  <c r="BR56" i="5" s="1"/>
  <c r="BB56" i="5"/>
  <c r="BQ56" i="5" s="1"/>
  <c r="BA56" i="5"/>
  <c r="BP56" i="5" s="1"/>
  <c r="AZ56" i="5"/>
  <c r="BO56" i="5" s="1"/>
  <c r="AY56" i="5"/>
  <c r="BN56" i="5" s="1"/>
  <c r="AX56" i="5"/>
  <c r="BM56" i="5" s="1"/>
  <c r="AW56" i="5"/>
  <c r="BL56" i="5" s="1"/>
  <c r="AV56" i="5"/>
  <c r="BK56" i="5" s="1"/>
  <c r="AU56" i="5"/>
  <c r="BJ56" i="5" s="1"/>
  <c r="AT56" i="5"/>
  <c r="BI56" i="5" s="1"/>
  <c r="AS56" i="5"/>
  <c r="BH56" i="5" s="1"/>
  <c r="AR56" i="5"/>
  <c r="BG56" i="5" s="1"/>
  <c r="AQ56" i="5"/>
  <c r="BF56" i="5" s="1"/>
  <c r="BH79" i="4"/>
  <c r="BW79" i="4" s="1"/>
  <c r="BG79" i="4"/>
  <c r="BV79" i="4" s="1"/>
  <c r="BF79" i="4"/>
  <c r="BU79" i="4" s="1"/>
  <c r="BE79" i="4"/>
  <c r="BT79" i="4" s="1"/>
  <c r="BD79" i="4"/>
  <c r="BS79" i="4" s="1"/>
  <c r="BC79" i="4"/>
  <c r="BR79" i="4" s="1"/>
  <c r="BB79" i="4"/>
  <c r="BQ79" i="4" s="1"/>
  <c r="BA79" i="4"/>
  <c r="BP79" i="4" s="1"/>
  <c r="AZ79" i="4"/>
  <c r="BO79" i="4" s="1"/>
  <c r="AY79" i="4"/>
  <c r="BN79" i="4" s="1"/>
  <c r="AX79" i="4"/>
  <c r="BM79" i="4" s="1"/>
  <c r="AW79" i="4"/>
  <c r="BL79" i="4" s="1"/>
  <c r="AV79" i="4"/>
  <c r="BK79" i="4" s="1"/>
  <c r="AU79" i="4"/>
  <c r="BJ79" i="4" s="1"/>
  <c r="AT79" i="4"/>
  <c r="BH78" i="4"/>
  <c r="BW78" i="4" s="1"/>
  <c r="BG78" i="4"/>
  <c r="BV78" i="4" s="1"/>
  <c r="BF78" i="4"/>
  <c r="BU78" i="4" s="1"/>
  <c r="BE78" i="4"/>
  <c r="BT78" i="4" s="1"/>
  <c r="BD78" i="4"/>
  <c r="BS78" i="4" s="1"/>
  <c r="BC78" i="4"/>
  <c r="BR78" i="4" s="1"/>
  <c r="BB78" i="4"/>
  <c r="BQ78" i="4" s="1"/>
  <c r="BA78" i="4"/>
  <c r="BP78" i="4" s="1"/>
  <c r="AZ78" i="4"/>
  <c r="BO78" i="4" s="1"/>
  <c r="AY78" i="4"/>
  <c r="BN78" i="4" s="1"/>
  <c r="AX78" i="4"/>
  <c r="BM78" i="4" s="1"/>
  <c r="AW78" i="4"/>
  <c r="BL78" i="4" s="1"/>
  <c r="AV78" i="4"/>
  <c r="BK78" i="4" s="1"/>
  <c r="AU78" i="4"/>
  <c r="BJ78" i="4" s="1"/>
  <c r="AT78" i="4"/>
  <c r="BI78" i="4" s="1"/>
  <c r="BH65" i="4"/>
  <c r="BW65" i="4" s="1"/>
  <c r="BG65" i="4"/>
  <c r="BV65" i="4" s="1"/>
  <c r="BF65" i="4"/>
  <c r="BU65" i="4" s="1"/>
  <c r="BE65" i="4"/>
  <c r="BT65" i="4" s="1"/>
  <c r="BD65" i="4"/>
  <c r="BS65" i="4" s="1"/>
  <c r="BC65" i="4"/>
  <c r="BR65" i="4" s="1"/>
  <c r="BB65" i="4"/>
  <c r="BQ65" i="4" s="1"/>
  <c r="BA65" i="4"/>
  <c r="BP65" i="4" s="1"/>
  <c r="AZ65" i="4"/>
  <c r="BO65" i="4" s="1"/>
  <c r="AY65" i="4"/>
  <c r="BN65" i="4" s="1"/>
  <c r="AX65" i="4"/>
  <c r="BM65" i="4" s="1"/>
  <c r="AW65" i="4"/>
  <c r="BL65" i="4" s="1"/>
  <c r="AV65" i="4"/>
  <c r="BK65" i="4" s="1"/>
  <c r="AU65" i="4"/>
  <c r="BJ65" i="4" s="1"/>
  <c r="AT65" i="4"/>
  <c r="BI65" i="4" s="1"/>
  <c r="BH63" i="4"/>
  <c r="BW63" i="4" s="1"/>
  <c r="BG63" i="4"/>
  <c r="BV63" i="4" s="1"/>
  <c r="BF63" i="4"/>
  <c r="BU63" i="4" s="1"/>
  <c r="BE63" i="4"/>
  <c r="BT63" i="4" s="1"/>
  <c r="BD63" i="4"/>
  <c r="BS63" i="4" s="1"/>
  <c r="BC63" i="4"/>
  <c r="BR63" i="4" s="1"/>
  <c r="BB63" i="4"/>
  <c r="BQ63" i="4" s="1"/>
  <c r="BA63" i="4"/>
  <c r="BP63" i="4" s="1"/>
  <c r="AZ63" i="4"/>
  <c r="BO63" i="4" s="1"/>
  <c r="AY63" i="4"/>
  <c r="BN63" i="4" s="1"/>
  <c r="AX63" i="4"/>
  <c r="BM63" i="4" s="1"/>
  <c r="AW63" i="4"/>
  <c r="BL63" i="4" s="1"/>
  <c r="AV63" i="4"/>
  <c r="BK63" i="4" s="1"/>
  <c r="AU63" i="4"/>
  <c r="BJ63" i="4" s="1"/>
  <c r="AT63" i="4"/>
  <c r="BH62" i="4"/>
  <c r="BW62" i="4" s="1"/>
  <c r="BG62" i="4"/>
  <c r="BV62" i="4" s="1"/>
  <c r="BF62" i="4"/>
  <c r="BU62" i="4" s="1"/>
  <c r="BE62" i="4"/>
  <c r="BT62" i="4" s="1"/>
  <c r="BD62" i="4"/>
  <c r="BS62" i="4" s="1"/>
  <c r="BC62" i="4"/>
  <c r="BR62" i="4" s="1"/>
  <c r="BB62" i="4"/>
  <c r="BQ62" i="4" s="1"/>
  <c r="BA62" i="4"/>
  <c r="BP62" i="4" s="1"/>
  <c r="AZ62" i="4"/>
  <c r="BO62" i="4" s="1"/>
  <c r="AY62" i="4"/>
  <c r="BN62" i="4" s="1"/>
  <c r="AX62" i="4"/>
  <c r="BM62" i="4" s="1"/>
  <c r="AW62" i="4"/>
  <c r="BL62" i="4" s="1"/>
  <c r="AV62" i="4"/>
  <c r="BK62" i="4" s="1"/>
  <c r="AU62" i="4"/>
  <c r="BJ62" i="4" s="1"/>
  <c r="AT62" i="4"/>
  <c r="BI62" i="4" s="1"/>
  <c r="BH61" i="4"/>
  <c r="BW61" i="4" s="1"/>
  <c r="BG61" i="4"/>
  <c r="BV61" i="4" s="1"/>
  <c r="BF61" i="4"/>
  <c r="BU61" i="4" s="1"/>
  <c r="BE61" i="4"/>
  <c r="BT61" i="4" s="1"/>
  <c r="BD61" i="4"/>
  <c r="BS61" i="4" s="1"/>
  <c r="BC61" i="4"/>
  <c r="BR61" i="4" s="1"/>
  <c r="BB61" i="4"/>
  <c r="BQ61" i="4" s="1"/>
  <c r="BA61" i="4"/>
  <c r="BP61" i="4" s="1"/>
  <c r="AZ61" i="4"/>
  <c r="BO61" i="4" s="1"/>
  <c r="AY61" i="4"/>
  <c r="BN61" i="4" s="1"/>
  <c r="AX61" i="4"/>
  <c r="BM61" i="4" s="1"/>
  <c r="AW61" i="4"/>
  <c r="BL61" i="4" s="1"/>
  <c r="AV61" i="4"/>
  <c r="BK61" i="4" s="1"/>
  <c r="AU61" i="4"/>
  <c r="BJ61" i="4" s="1"/>
  <c r="AT61" i="4"/>
  <c r="BI79" i="4" l="1"/>
  <c r="K78" i="4"/>
  <c r="L78" i="4"/>
  <c r="BI63" i="4"/>
  <c r="K62" i="4"/>
  <c r="L62" i="4"/>
  <c r="BI61" i="4"/>
  <c r="AT37" i="4" l="1"/>
  <c r="BI37" i="4" s="1"/>
  <c r="AU37" i="4"/>
  <c r="BJ37" i="4" s="1"/>
  <c r="AV37" i="4"/>
  <c r="BK37" i="4" s="1"/>
  <c r="AW37" i="4"/>
  <c r="BL37" i="4" s="1"/>
  <c r="AX37" i="4"/>
  <c r="BM37" i="4" s="1"/>
  <c r="AY37" i="4"/>
  <c r="BN37" i="4" s="1"/>
  <c r="AZ37" i="4"/>
  <c r="BO37" i="4" s="1"/>
  <c r="BA37" i="4"/>
  <c r="BP37" i="4" s="1"/>
  <c r="BB37" i="4"/>
  <c r="BQ37" i="4" s="1"/>
  <c r="BC37" i="4"/>
  <c r="BR37" i="4" s="1"/>
  <c r="BD37" i="4"/>
  <c r="BS37" i="4" s="1"/>
  <c r="BE37" i="4"/>
  <c r="BT37" i="4" s="1"/>
  <c r="BF37" i="4"/>
  <c r="BU37" i="4" s="1"/>
  <c r="BG37" i="4"/>
  <c r="BV37" i="4" s="1"/>
  <c r="BH37" i="4"/>
  <c r="BW37" i="4" s="1"/>
  <c r="C20" i="6" l="1"/>
  <c r="F23" i="6" l="1"/>
  <c r="F22" i="6"/>
  <c r="C23" i="6"/>
  <c r="C22" i="6"/>
  <c r="C32" i="2"/>
  <c r="C31" i="2"/>
  <c r="C30" i="2"/>
  <c r="C29" i="2"/>
  <c r="C28" i="2"/>
  <c r="C27" i="2"/>
  <c r="C26" i="2"/>
  <c r="C25" i="2"/>
  <c r="C24" i="2"/>
  <c r="C23" i="2"/>
  <c r="C22" i="2"/>
  <c r="C21" i="2"/>
  <c r="AQ41" i="5" l="1"/>
  <c r="AR41" i="5"/>
  <c r="BG41" i="5" s="1"/>
  <c r="AS41" i="5"/>
  <c r="BH41" i="5" s="1"/>
  <c r="AT41" i="5"/>
  <c r="BI41" i="5" s="1"/>
  <c r="AU41" i="5"/>
  <c r="BJ41" i="5" s="1"/>
  <c r="AV41" i="5"/>
  <c r="BK41" i="5" s="1"/>
  <c r="AW41" i="5"/>
  <c r="BL41" i="5" s="1"/>
  <c r="AX41" i="5"/>
  <c r="BM41" i="5" s="1"/>
  <c r="AY41" i="5"/>
  <c r="BN41" i="5" s="1"/>
  <c r="AZ41" i="5"/>
  <c r="BO41" i="5" s="1"/>
  <c r="BA41" i="5"/>
  <c r="BP41" i="5" s="1"/>
  <c r="BB41" i="5"/>
  <c r="BQ41" i="5" s="1"/>
  <c r="BC41" i="5"/>
  <c r="BR41" i="5" s="1"/>
  <c r="BD41" i="5"/>
  <c r="BS41" i="5" s="1"/>
  <c r="BE41" i="5"/>
  <c r="BT41" i="5" s="1"/>
  <c r="AQ42" i="5"/>
  <c r="AR42" i="5"/>
  <c r="BG42" i="5" s="1"/>
  <c r="AS42" i="5"/>
  <c r="BH42" i="5" s="1"/>
  <c r="AT42" i="5"/>
  <c r="BI42" i="5" s="1"/>
  <c r="AU42" i="5"/>
  <c r="BJ42" i="5" s="1"/>
  <c r="AV42" i="5"/>
  <c r="BK42" i="5" s="1"/>
  <c r="AW42" i="5"/>
  <c r="BL42" i="5" s="1"/>
  <c r="AX42" i="5"/>
  <c r="BM42" i="5" s="1"/>
  <c r="AY42" i="5"/>
  <c r="BN42" i="5" s="1"/>
  <c r="AZ42" i="5"/>
  <c r="BO42" i="5" s="1"/>
  <c r="BA42" i="5"/>
  <c r="BP42" i="5" s="1"/>
  <c r="BB42" i="5"/>
  <c r="BQ42" i="5" s="1"/>
  <c r="BC42" i="5"/>
  <c r="BR42" i="5" s="1"/>
  <c r="BD42" i="5"/>
  <c r="BS42" i="5" s="1"/>
  <c r="BE42" i="5"/>
  <c r="BT42" i="5" s="1"/>
  <c r="AQ43" i="5"/>
  <c r="AR43" i="5"/>
  <c r="BG43" i="5" s="1"/>
  <c r="AS43" i="5"/>
  <c r="BH43" i="5" s="1"/>
  <c r="AT43" i="5"/>
  <c r="BI43" i="5" s="1"/>
  <c r="AU43" i="5"/>
  <c r="BJ43" i="5" s="1"/>
  <c r="AV43" i="5"/>
  <c r="BK43" i="5" s="1"/>
  <c r="AW43" i="5"/>
  <c r="BL43" i="5" s="1"/>
  <c r="AX43" i="5"/>
  <c r="BM43" i="5" s="1"/>
  <c r="AY43" i="5"/>
  <c r="BN43" i="5" s="1"/>
  <c r="AZ43" i="5"/>
  <c r="BO43" i="5" s="1"/>
  <c r="BA43" i="5"/>
  <c r="BP43" i="5" s="1"/>
  <c r="BB43" i="5"/>
  <c r="BQ43" i="5" s="1"/>
  <c r="BC43" i="5"/>
  <c r="BR43" i="5" s="1"/>
  <c r="BD43" i="5"/>
  <c r="BS43" i="5" s="1"/>
  <c r="BE43" i="5"/>
  <c r="BT43" i="5" s="1"/>
  <c r="AQ45" i="5"/>
  <c r="AR45" i="5"/>
  <c r="BG45" i="5" s="1"/>
  <c r="AS45" i="5"/>
  <c r="BH45" i="5" s="1"/>
  <c r="AT45" i="5"/>
  <c r="BI45" i="5" s="1"/>
  <c r="AU45" i="5"/>
  <c r="BJ45" i="5" s="1"/>
  <c r="AV45" i="5"/>
  <c r="BK45" i="5" s="1"/>
  <c r="AW45" i="5"/>
  <c r="BL45" i="5" s="1"/>
  <c r="AX45" i="5"/>
  <c r="BM45" i="5" s="1"/>
  <c r="AY45" i="5"/>
  <c r="BN45" i="5" s="1"/>
  <c r="AZ45" i="5"/>
  <c r="BO45" i="5" s="1"/>
  <c r="BA45" i="5"/>
  <c r="BP45" i="5" s="1"/>
  <c r="BB45" i="5"/>
  <c r="BQ45" i="5" s="1"/>
  <c r="BC45" i="5"/>
  <c r="BR45" i="5" s="1"/>
  <c r="BD45" i="5"/>
  <c r="BS45" i="5" s="1"/>
  <c r="BE45" i="5"/>
  <c r="BT45" i="5" s="1"/>
  <c r="AQ49" i="5"/>
  <c r="AR49" i="5"/>
  <c r="BG49" i="5" s="1"/>
  <c r="AS49" i="5"/>
  <c r="BH49" i="5" s="1"/>
  <c r="AT49" i="5"/>
  <c r="BI49" i="5" s="1"/>
  <c r="AU49" i="5"/>
  <c r="BJ49" i="5" s="1"/>
  <c r="AV49" i="5"/>
  <c r="BK49" i="5" s="1"/>
  <c r="AW49" i="5"/>
  <c r="BL49" i="5" s="1"/>
  <c r="AX49" i="5"/>
  <c r="BM49" i="5" s="1"/>
  <c r="AY49" i="5"/>
  <c r="BN49" i="5" s="1"/>
  <c r="AZ49" i="5"/>
  <c r="BO49" i="5" s="1"/>
  <c r="BA49" i="5"/>
  <c r="BP49" i="5" s="1"/>
  <c r="BB49" i="5"/>
  <c r="BQ49" i="5" s="1"/>
  <c r="BC49" i="5"/>
  <c r="BR49" i="5" s="1"/>
  <c r="BD49" i="5"/>
  <c r="BS49" i="5" s="1"/>
  <c r="BE49" i="5"/>
  <c r="BT49" i="5" s="1"/>
  <c r="AQ50" i="5"/>
  <c r="AR50" i="5"/>
  <c r="AS50" i="5"/>
  <c r="BH50" i="5" s="1"/>
  <c r="AT50" i="5"/>
  <c r="BI50" i="5" s="1"/>
  <c r="AU50" i="5"/>
  <c r="BJ50" i="5" s="1"/>
  <c r="AV50" i="5"/>
  <c r="BK50" i="5" s="1"/>
  <c r="AW50" i="5"/>
  <c r="BL50" i="5" s="1"/>
  <c r="AX50" i="5"/>
  <c r="BM50" i="5" s="1"/>
  <c r="AY50" i="5"/>
  <c r="BN50" i="5" s="1"/>
  <c r="AZ50" i="5"/>
  <c r="BO50" i="5" s="1"/>
  <c r="BA50" i="5"/>
  <c r="BP50" i="5" s="1"/>
  <c r="BB50" i="5"/>
  <c r="BQ50" i="5" s="1"/>
  <c r="BC50" i="5"/>
  <c r="BR50" i="5" s="1"/>
  <c r="BD50" i="5"/>
  <c r="BS50" i="5" s="1"/>
  <c r="BE50" i="5"/>
  <c r="BT50" i="5" s="1"/>
  <c r="AQ51" i="5"/>
  <c r="AR51" i="5"/>
  <c r="BG51" i="5" s="1"/>
  <c r="AS51" i="5"/>
  <c r="BH51" i="5" s="1"/>
  <c r="AT51" i="5"/>
  <c r="BI51" i="5" s="1"/>
  <c r="AU51" i="5"/>
  <c r="BJ51" i="5" s="1"/>
  <c r="AV51" i="5"/>
  <c r="BK51" i="5" s="1"/>
  <c r="AW51" i="5"/>
  <c r="BL51" i="5" s="1"/>
  <c r="AX51" i="5"/>
  <c r="BM51" i="5" s="1"/>
  <c r="AY51" i="5"/>
  <c r="BN51" i="5" s="1"/>
  <c r="AZ51" i="5"/>
  <c r="BO51" i="5" s="1"/>
  <c r="BA51" i="5"/>
  <c r="BP51" i="5" s="1"/>
  <c r="BB51" i="5"/>
  <c r="BQ51" i="5" s="1"/>
  <c r="BC51" i="5"/>
  <c r="BR51" i="5" s="1"/>
  <c r="BD51" i="5"/>
  <c r="BS51" i="5" s="1"/>
  <c r="BE51" i="5"/>
  <c r="BT51" i="5" s="1"/>
  <c r="AQ55" i="5"/>
  <c r="AR55" i="5"/>
  <c r="BG55" i="5" s="1"/>
  <c r="AS55" i="5"/>
  <c r="BH55" i="5" s="1"/>
  <c r="AT55" i="5"/>
  <c r="BI55" i="5" s="1"/>
  <c r="AU55" i="5"/>
  <c r="BJ55" i="5" s="1"/>
  <c r="AV55" i="5"/>
  <c r="BK55" i="5" s="1"/>
  <c r="AW55" i="5"/>
  <c r="BL55" i="5" s="1"/>
  <c r="AX55" i="5"/>
  <c r="BM55" i="5" s="1"/>
  <c r="AY55" i="5"/>
  <c r="BN55" i="5" s="1"/>
  <c r="AZ55" i="5"/>
  <c r="BO55" i="5" s="1"/>
  <c r="BA55" i="5"/>
  <c r="BP55" i="5" s="1"/>
  <c r="BB55" i="5"/>
  <c r="BQ55" i="5" s="1"/>
  <c r="BC55" i="5"/>
  <c r="BR55" i="5" s="1"/>
  <c r="BD55" i="5"/>
  <c r="BS55" i="5" s="1"/>
  <c r="BE55" i="5"/>
  <c r="BT55" i="5" s="1"/>
  <c r="AQ57" i="5"/>
  <c r="AR57" i="5"/>
  <c r="BG57" i="5" s="1"/>
  <c r="AS57" i="5"/>
  <c r="BH57" i="5" s="1"/>
  <c r="AT57" i="5"/>
  <c r="BI57" i="5" s="1"/>
  <c r="AU57" i="5"/>
  <c r="BJ57" i="5" s="1"/>
  <c r="AV57" i="5"/>
  <c r="BK57" i="5" s="1"/>
  <c r="AW57" i="5"/>
  <c r="BL57" i="5" s="1"/>
  <c r="AX57" i="5"/>
  <c r="BM57" i="5" s="1"/>
  <c r="AY57" i="5"/>
  <c r="BN57" i="5" s="1"/>
  <c r="AZ57" i="5"/>
  <c r="BO57" i="5" s="1"/>
  <c r="BA57" i="5"/>
  <c r="BP57" i="5" s="1"/>
  <c r="BB57" i="5"/>
  <c r="BQ57" i="5" s="1"/>
  <c r="BC57" i="5"/>
  <c r="BR57" i="5" s="1"/>
  <c r="BD57" i="5"/>
  <c r="BS57" i="5" s="1"/>
  <c r="BE57" i="5"/>
  <c r="BT57" i="5" s="1"/>
  <c r="AQ58" i="5"/>
  <c r="AR58" i="5"/>
  <c r="BG58" i="5" s="1"/>
  <c r="AS58" i="5"/>
  <c r="BH58" i="5" s="1"/>
  <c r="AT58" i="5"/>
  <c r="BI58" i="5" s="1"/>
  <c r="AU58" i="5"/>
  <c r="BJ58" i="5" s="1"/>
  <c r="AV58" i="5"/>
  <c r="BK58" i="5" s="1"/>
  <c r="AW58" i="5"/>
  <c r="BL58" i="5" s="1"/>
  <c r="AX58" i="5"/>
  <c r="BM58" i="5" s="1"/>
  <c r="AY58" i="5"/>
  <c r="BN58" i="5" s="1"/>
  <c r="AZ58" i="5"/>
  <c r="BO58" i="5" s="1"/>
  <c r="BA58" i="5"/>
  <c r="BP58" i="5" s="1"/>
  <c r="BB58" i="5"/>
  <c r="BQ58" i="5" s="1"/>
  <c r="BC58" i="5"/>
  <c r="BR58" i="5" s="1"/>
  <c r="BD58" i="5"/>
  <c r="BS58" i="5" s="1"/>
  <c r="BE58" i="5"/>
  <c r="BT58" i="5" s="1"/>
  <c r="AQ62" i="5"/>
  <c r="AR62" i="5"/>
  <c r="BG62" i="5" s="1"/>
  <c r="AS62" i="5"/>
  <c r="BH62" i="5" s="1"/>
  <c r="AT62" i="5"/>
  <c r="BI62" i="5" s="1"/>
  <c r="AU62" i="5"/>
  <c r="BJ62" i="5" s="1"/>
  <c r="AV62" i="5"/>
  <c r="BK62" i="5" s="1"/>
  <c r="AW62" i="5"/>
  <c r="BL62" i="5" s="1"/>
  <c r="AX62" i="5"/>
  <c r="BM62" i="5" s="1"/>
  <c r="AY62" i="5"/>
  <c r="BN62" i="5" s="1"/>
  <c r="AZ62" i="5"/>
  <c r="BO62" i="5" s="1"/>
  <c r="BA62" i="5"/>
  <c r="BP62" i="5" s="1"/>
  <c r="BB62" i="5"/>
  <c r="BQ62" i="5" s="1"/>
  <c r="BC62" i="5"/>
  <c r="BR62" i="5" s="1"/>
  <c r="BD62" i="5"/>
  <c r="BS62" i="5" s="1"/>
  <c r="BE62" i="5"/>
  <c r="BT62" i="5" s="1"/>
  <c r="AQ63" i="5"/>
  <c r="AR63" i="5"/>
  <c r="BG63" i="5" s="1"/>
  <c r="AS63" i="5"/>
  <c r="BH63" i="5" s="1"/>
  <c r="AT63" i="5"/>
  <c r="BI63" i="5" s="1"/>
  <c r="AU63" i="5"/>
  <c r="BJ63" i="5" s="1"/>
  <c r="AV63" i="5"/>
  <c r="BK63" i="5" s="1"/>
  <c r="AW63" i="5"/>
  <c r="BL63" i="5" s="1"/>
  <c r="AX63" i="5"/>
  <c r="BM63" i="5" s="1"/>
  <c r="AY63" i="5"/>
  <c r="BN63" i="5" s="1"/>
  <c r="AZ63" i="5"/>
  <c r="BO63" i="5" s="1"/>
  <c r="BA63" i="5"/>
  <c r="BP63" i="5" s="1"/>
  <c r="BB63" i="5"/>
  <c r="BQ63" i="5" s="1"/>
  <c r="BC63" i="5"/>
  <c r="BR63" i="5" s="1"/>
  <c r="BD63" i="5"/>
  <c r="BS63" i="5" s="1"/>
  <c r="BE63" i="5"/>
  <c r="BT63" i="5" s="1"/>
  <c r="AQ64" i="5"/>
  <c r="AR64" i="5"/>
  <c r="BG64" i="5" s="1"/>
  <c r="AS64" i="5"/>
  <c r="BH64" i="5" s="1"/>
  <c r="AT64" i="5"/>
  <c r="BI64" i="5" s="1"/>
  <c r="AU64" i="5"/>
  <c r="BJ64" i="5" s="1"/>
  <c r="AV64" i="5"/>
  <c r="BK64" i="5" s="1"/>
  <c r="AW64" i="5"/>
  <c r="BL64" i="5" s="1"/>
  <c r="AX64" i="5"/>
  <c r="BM64" i="5" s="1"/>
  <c r="AY64" i="5"/>
  <c r="BN64" i="5" s="1"/>
  <c r="AZ64" i="5"/>
  <c r="BO64" i="5" s="1"/>
  <c r="BA64" i="5"/>
  <c r="BP64" i="5" s="1"/>
  <c r="BB64" i="5"/>
  <c r="BQ64" i="5" s="1"/>
  <c r="BC64" i="5"/>
  <c r="BR64" i="5" s="1"/>
  <c r="BD64" i="5"/>
  <c r="BS64" i="5" s="1"/>
  <c r="BE64" i="5"/>
  <c r="BT64" i="5" s="1"/>
  <c r="AQ65" i="5"/>
  <c r="BF65" i="5" s="1"/>
  <c r="AR65" i="5"/>
  <c r="BG65" i="5" s="1"/>
  <c r="AS65" i="5"/>
  <c r="BH65" i="5" s="1"/>
  <c r="AT65" i="5"/>
  <c r="BI65" i="5" s="1"/>
  <c r="AU65" i="5"/>
  <c r="BJ65" i="5" s="1"/>
  <c r="AV65" i="5"/>
  <c r="BK65" i="5" s="1"/>
  <c r="AW65" i="5"/>
  <c r="BL65" i="5" s="1"/>
  <c r="AX65" i="5"/>
  <c r="BM65" i="5" s="1"/>
  <c r="AY65" i="5"/>
  <c r="BN65" i="5" s="1"/>
  <c r="AZ65" i="5"/>
  <c r="BO65" i="5" s="1"/>
  <c r="BA65" i="5"/>
  <c r="BP65" i="5" s="1"/>
  <c r="BB65" i="5"/>
  <c r="BQ65" i="5" s="1"/>
  <c r="BC65" i="5"/>
  <c r="BR65" i="5" s="1"/>
  <c r="BD65" i="5"/>
  <c r="BS65" i="5" s="1"/>
  <c r="BE65" i="5"/>
  <c r="BT65" i="5" s="1"/>
  <c r="AQ67" i="5"/>
  <c r="AR67" i="5"/>
  <c r="BG67" i="5" s="1"/>
  <c r="AS67" i="5"/>
  <c r="BH67" i="5" s="1"/>
  <c r="AT67" i="5"/>
  <c r="BI67" i="5" s="1"/>
  <c r="AU67" i="5"/>
  <c r="BJ67" i="5" s="1"/>
  <c r="AV67" i="5"/>
  <c r="BK67" i="5" s="1"/>
  <c r="AW67" i="5"/>
  <c r="BL67" i="5" s="1"/>
  <c r="AX67" i="5"/>
  <c r="BM67" i="5" s="1"/>
  <c r="AY67" i="5"/>
  <c r="BN67" i="5" s="1"/>
  <c r="AZ67" i="5"/>
  <c r="BO67" i="5" s="1"/>
  <c r="BA67" i="5"/>
  <c r="BP67" i="5" s="1"/>
  <c r="BB67" i="5"/>
  <c r="BQ67" i="5" s="1"/>
  <c r="BC67" i="5"/>
  <c r="BR67" i="5" s="1"/>
  <c r="BD67" i="5"/>
  <c r="BS67" i="5" s="1"/>
  <c r="BE67" i="5"/>
  <c r="BT67" i="5" s="1"/>
  <c r="AQ68" i="5"/>
  <c r="AR68" i="5"/>
  <c r="BG68" i="5" s="1"/>
  <c r="AS68" i="5"/>
  <c r="BH68" i="5" s="1"/>
  <c r="AT68" i="5"/>
  <c r="BI68" i="5" s="1"/>
  <c r="AU68" i="5"/>
  <c r="BJ68" i="5" s="1"/>
  <c r="AV68" i="5"/>
  <c r="BK68" i="5" s="1"/>
  <c r="AW68" i="5"/>
  <c r="BL68" i="5" s="1"/>
  <c r="AX68" i="5"/>
  <c r="BM68" i="5" s="1"/>
  <c r="AY68" i="5"/>
  <c r="BN68" i="5" s="1"/>
  <c r="AZ68" i="5"/>
  <c r="BO68" i="5" s="1"/>
  <c r="BA68" i="5"/>
  <c r="BP68" i="5" s="1"/>
  <c r="BB68" i="5"/>
  <c r="BQ68" i="5" s="1"/>
  <c r="BC68" i="5"/>
  <c r="BR68" i="5" s="1"/>
  <c r="BD68" i="5"/>
  <c r="BS68" i="5" s="1"/>
  <c r="BE68" i="5"/>
  <c r="BT68" i="5" s="1"/>
  <c r="AQ69" i="5"/>
  <c r="AR69" i="5"/>
  <c r="BG69" i="5" s="1"/>
  <c r="AS69" i="5"/>
  <c r="BH69" i="5" s="1"/>
  <c r="AT69" i="5"/>
  <c r="BI69" i="5" s="1"/>
  <c r="AU69" i="5"/>
  <c r="BJ69" i="5" s="1"/>
  <c r="AV69" i="5"/>
  <c r="BK69" i="5" s="1"/>
  <c r="AW69" i="5"/>
  <c r="BL69" i="5" s="1"/>
  <c r="AX69" i="5"/>
  <c r="BM69" i="5" s="1"/>
  <c r="AY69" i="5"/>
  <c r="BN69" i="5" s="1"/>
  <c r="AZ69" i="5"/>
  <c r="BO69" i="5" s="1"/>
  <c r="BA69" i="5"/>
  <c r="BP69" i="5" s="1"/>
  <c r="BB69" i="5"/>
  <c r="BQ69" i="5" s="1"/>
  <c r="BC69" i="5"/>
  <c r="BR69" i="5" s="1"/>
  <c r="BD69" i="5"/>
  <c r="BS69" i="5" s="1"/>
  <c r="BE69" i="5"/>
  <c r="BT69" i="5" s="1"/>
  <c r="AQ70" i="5"/>
  <c r="BF70" i="5" s="1"/>
  <c r="AR70" i="5"/>
  <c r="BG70" i="5" s="1"/>
  <c r="AS70" i="5"/>
  <c r="BH70" i="5" s="1"/>
  <c r="AT70" i="5"/>
  <c r="BI70" i="5" s="1"/>
  <c r="AU70" i="5"/>
  <c r="BJ70" i="5" s="1"/>
  <c r="AV70" i="5"/>
  <c r="BK70" i="5" s="1"/>
  <c r="AW70" i="5"/>
  <c r="BL70" i="5" s="1"/>
  <c r="AX70" i="5"/>
  <c r="BM70" i="5" s="1"/>
  <c r="AY70" i="5"/>
  <c r="BN70" i="5" s="1"/>
  <c r="AZ70" i="5"/>
  <c r="BO70" i="5" s="1"/>
  <c r="BA70" i="5"/>
  <c r="BP70" i="5" s="1"/>
  <c r="BB70" i="5"/>
  <c r="BQ70" i="5" s="1"/>
  <c r="BC70" i="5"/>
  <c r="BR70" i="5" s="1"/>
  <c r="BD70" i="5"/>
  <c r="BS70" i="5" s="1"/>
  <c r="BE70" i="5"/>
  <c r="AQ73" i="5"/>
  <c r="AR73" i="5"/>
  <c r="BG73" i="5" s="1"/>
  <c r="AS73" i="5"/>
  <c r="BH73" i="5" s="1"/>
  <c r="AT73" i="5"/>
  <c r="BI73" i="5" s="1"/>
  <c r="AU73" i="5"/>
  <c r="BJ73" i="5" s="1"/>
  <c r="AV73" i="5"/>
  <c r="BK73" i="5" s="1"/>
  <c r="AW73" i="5"/>
  <c r="BL73" i="5" s="1"/>
  <c r="AX73" i="5"/>
  <c r="BM73" i="5" s="1"/>
  <c r="AY73" i="5"/>
  <c r="BN73" i="5" s="1"/>
  <c r="AZ73" i="5"/>
  <c r="BO73" i="5" s="1"/>
  <c r="BA73" i="5"/>
  <c r="BP73" i="5" s="1"/>
  <c r="BB73" i="5"/>
  <c r="BQ73" i="5" s="1"/>
  <c r="BC73" i="5"/>
  <c r="BR73" i="5" s="1"/>
  <c r="BD73" i="5"/>
  <c r="BS73" i="5" s="1"/>
  <c r="BE73" i="5"/>
  <c r="BT73" i="5" s="1"/>
  <c r="AQ74" i="5"/>
  <c r="AR74" i="5"/>
  <c r="AS74" i="5"/>
  <c r="AT74" i="5"/>
  <c r="AU74" i="5"/>
  <c r="AV74" i="5"/>
  <c r="AW74" i="5"/>
  <c r="AX74" i="5"/>
  <c r="AY74" i="5"/>
  <c r="AZ74" i="5"/>
  <c r="BA74" i="5"/>
  <c r="BB74" i="5"/>
  <c r="BC74" i="5"/>
  <c r="BD74" i="5"/>
  <c r="BE74" i="5"/>
  <c r="AQ75" i="5"/>
  <c r="AR75" i="5"/>
  <c r="BG75" i="5" s="1"/>
  <c r="AS75" i="5"/>
  <c r="BH75" i="5" s="1"/>
  <c r="AT75" i="5"/>
  <c r="BI75" i="5" s="1"/>
  <c r="AU75" i="5"/>
  <c r="BJ75" i="5" s="1"/>
  <c r="AV75" i="5"/>
  <c r="BK75" i="5" s="1"/>
  <c r="AW75" i="5"/>
  <c r="BL75" i="5" s="1"/>
  <c r="AX75" i="5"/>
  <c r="BM75" i="5" s="1"/>
  <c r="AY75" i="5"/>
  <c r="BN75" i="5" s="1"/>
  <c r="AZ75" i="5"/>
  <c r="BO75" i="5" s="1"/>
  <c r="BA75" i="5"/>
  <c r="BP75" i="5" s="1"/>
  <c r="BB75" i="5"/>
  <c r="BQ75" i="5" s="1"/>
  <c r="BC75" i="5"/>
  <c r="BR75" i="5" s="1"/>
  <c r="BD75" i="5"/>
  <c r="BS75" i="5" s="1"/>
  <c r="BE75" i="5"/>
  <c r="BT75" i="5" s="1"/>
  <c r="AQ76" i="5"/>
  <c r="AR76" i="5"/>
  <c r="AS76" i="5"/>
  <c r="BH76" i="5" s="1"/>
  <c r="AT76" i="5"/>
  <c r="BI76" i="5" s="1"/>
  <c r="AU76" i="5"/>
  <c r="BJ76" i="5" s="1"/>
  <c r="AV76" i="5"/>
  <c r="BK76" i="5" s="1"/>
  <c r="AW76" i="5"/>
  <c r="BL76" i="5" s="1"/>
  <c r="AX76" i="5"/>
  <c r="BM76" i="5" s="1"/>
  <c r="AY76" i="5"/>
  <c r="BN76" i="5" s="1"/>
  <c r="AZ76" i="5"/>
  <c r="BO76" i="5" s="1"/>
  <c r="BA76" i="5"/>
  <c r="BP76" i="5" s="1"/>
  <c r="BB76" i="5"/>
  <c r="BQ76" i="5" s="1"/>
  <c r="BC76" i="5"/>
  <c r="BR76" i="5" s="1"/>
  <c r="BD76" i="5"/>
  <c r="BS76" i="5" s="1"/>
  <c r="BE76" i="5"/>
  <c r="BT76" i="5" s="1"/>
  <c r="AQ77" i="5"/>
  <c r="AR77" i="5"/>
  <c r="BG77" i="5" s="1"/>
  <c r="AS77" i="5"/>
  <c r="BH77" i="5" s="1"/>
  <c r="AT77" i="5"/>
  <c r="BI77" i="5" s="1"/>
  <c r="AU77" i="5"/>
  <c r="BJ77" i="5" s="1"/>
  <c r="AV77" i="5"/>
  <c r="BK77" i="5" s="1"/>
  <c r="AW77" i="5"/>
  <c r="BL77" i="5" s="1"/>
  <c r="AX77" i="5"/>
  <c r="BM77" i="5" s="1"/>
  <c r="AY77" i="5"/>
  <c r="BN77" i="5" s="1"/>
  <c r="AZ77" i="5"/>
  <c r="BO77" i="5" s="1"/>
  <c r="BA77" i="5"/>
  <c r="BP77" i="5" s="1"/>
  <c r="BB77" i="5"/>
  <c r="BQ77" i="5" s="1"/>
  <c r="BC77" i="5"/>
  <c r="BR77" i="5" s="1"/>
  <c r="BD77" i="5"/>
  <c r="BS77" i="5" s="1"/>
  <c r="BE77" i="5"/>
  <c r="BT77" i="5" s="1"/>
  <c r="AQ78" i="5"/>
  <c r="BF78" i="5" s="1"/>
  <c r="AR78" i="5"/>
  <c r="BG78" i="5" s="1"/>
  <c r="AS78" i="5"/>
  <c r="BH78" i="5" s="1"/>
  <c r="AT78" i="5"/>
  <c r="BI78" i="5" s="1"/>
  <c r="AU78" i="5"/>
  <c r="BJ78" i="5" s="1"/>
  <c r="AV78" i="5"/>
  <c r="BK78" i="5" s="1"/>
  <c r="AW78" i="5"/>
  <c r="BL78" i="5" s="1"/>
  <c r="AX78" i="5"/>
  <c r="BM78" i="5" s="1"/>
  <c r="AY78" i="5"/>
  <c r="BN78" i="5" s="1"/>
  <c r="AZ78" i="5"/>
  <c r="BO78" i="5" s="1"/>
  <c r="BA78" i="5"/>
  <c r="BP78" i="5" s="1"/>
  <c r="BB78" i="5"/>
  <c r="BC78" i="5"/>
  <c r="BR78" i="5" s="1"/>
  <c r="BD78" i="5"/>
  <c r="BS78" i="5" s="1"/>
  <c r="BE78" i="5"/>
  <c r="BT78" i="5" s="1"/>
  <c r="AQ79" i="5"/>
  <c r="AR79" i="5"/>
  <c r="BG79" i="5" s="1"/>
  <c r="AS79" i="5"/>
  <c r="BH79" i="5" s="1"/>
  <c r="AT79" i="5"/>
  <c r="BI79" i="5" s="1"/>
  <c r="AU79" i="5"/>
  <c r="BJ79" i="5" s="1"/>
  <c r="AV79" i="5"/>
  <c r="BK79" i="5" s="1"/>
  <c r="AW79" i="5"/>
  <c r="BL79" i="5" s="1"/>
  <c r="AX79" i="5"/>
  <c r="BM79" i="5" s="1"/>
  <c r="AY79" i="5"/>
  <c r="BN79" i="5" s="1"/>
  <c r="AZ79" i="5"/>
  <c r="BO79" i="5" s="1"/>
  <c r="BA79" i="5"/>
  <c r="BP79" i="5" s="1"/>
  <c r="BB79" i="5"/>
  <c r="BQ79" i="5" s="1"/>
  <c r="BC79" i="5"/>
  <c r="BR79" i="5" s="1"/>
  <c r="BD79" i="5"/>
  <c r="BS79" i="5" s="1"/>
  <c r="BE79" i="5"/>
  <c r="BT79" i="5" s="1"/>
  <c r="AQ80" i="5"/>
  <c r="BF80" i="5" s="1"/>
  <c r="AR80" i="5"/>
  <c r="AS80" i="5"/>
  <c r="BH80" i="5" s="1"/>
  <c r="AT80" i="5"/>
  <c r="BI80" i="5" s="1"/>
  <c r="AU80" i="5"/>
  <c r="BJ80" i="5" s="1"/>
  <c r="AV80" i="5"/>
  <c r="BK80" i="5" s="1"/>
  <c r="AW80" i="5"/>
  <c r="BL80" i="5" s="1"/>
  <c r="AX80" i="5"/>
  <c r="BM80" i="5" s="1"/>
  <c r="AY80" i="5"/>
  <c r="BN80" i="5" s="1"/>
  <c r="AZ80" i="5"/>
  <c r="BO80" i="5" s="1"/>
  <c r="BA80" i="5"/>
  <c r="BP80" i="5" s="1"/>
  <c r="BB80" i="5"/>
  <c r="BQ80" i="5" s="1"/>
  <c r="BC80" i="5"/>
  <c r="BR80" i="5" s="1"/>
  <c r="BD80" i="5"/>
  <c r="BS80" i="5" s="1"/>
  <c r="BE80" i="5"/>
  <c r="BT80" i="5" s="1"/>
  <c r="AQ81" i="5"/>
  <c r="AR81" i="5"/>
  <c r="BG81" i="5" s="1"/>
  <c r="AS81" i="5"/>
  <c r="BH81" i="5" s="1"/>
  <c r="AT81" i="5"/>
  <c r="BI81" i="5" s="1"/>
  <c r="AU81" i="5"/>
  <c r="BJ81" i="5" s="1"/>
  <c r="AV81" i="5"/>
  <c r="BK81" i="5" s="1"/>
  <c r="AW81" i="5"/>
  <c r="BL81" i="5" s="1"/>
  <c r="AX81" i="5"/>
  <c r="BM81" i="5" s="1"/>
  <c r="AY81" i="5"/>
  <c r="BN81" i="5" s="1"/>
  <c r="AZ81" i="5"/>
  <c r="BO81" i="5" s="1"/>
  <c r="BA81" i="5"/>
  <c r="BP81" i="5" s="1"/>
  <c r="BB81" i="5"/>
  <c r="BQ81" i="5" s="1"/>
  <c r="BC81" i="5"/>
  <c r="BR81" i="5" s="1"/>
  <c r="BD81" i="5"/>
  <c r="BS81" i="5" s="1"/>
  <c r="BE81" i="5"/>
  <c r="BT81" i="5" s="1"/>
  <c r="AQ86" i="5"/>
  <c r="BF86" i="5" s="1"/>
  <c r="AR86" i="5"/>
  <c r="BG86" i="5" s="1"/>
  <c r="AS86" i="5"/>
  <c r="BH86" i="5" s="1"/>
  <c r="AT86" i="5"/>
  <c r="BI86" i="5" s="1"/>
  <c r="AU86" i="5"/>
  <c r="BJ86" i="5" s="1"/>
  <c r="AV86" i="5"/>
  <c r="BK86" i="5" s="1"/>
  <c r="AW86" i="5"/>
  <c r="BL86" i="5" s="1"/>
  <c r="AX86" i="5"/>
  <c r="BM86" i="5" s="1"/>
  <c r="AY86" i="5"/>
  <c r="BN86" i="5" s="1"/>
  <c r="AZ86" i="5"/>
  <c r="BO86" i="5" s="1"/>
  <c r="BA86" i="5"/>
  <c r="BP86" i="5" s="1"/>
  <c r="BB86" i="5"/>
  <c r="BQ86" i="5" s="1"/>
  <c r="BC86" i="5"/>
  <c r="BR86" i="5" s="1"/>
  <c r="BD86" i="5"/>
  <c r="BE86" i="5"/>
  <c r="BT86" i="5" s="1"/>
  <c r="AQ87" i="5"/>
  <c r="BF87" i="5" s="1"/>
  <c r="AR87" i="5"/>
  <c r="BG87" i="5" s="1"/>
  <c r="AS87" i="5"/>
  <c r="BH87" i="5" s="1"/>
  <c r="AT87" i="5"/>
  <c r="BI87" i="5" s="1"/>
  <c r="AU87" i="5"/>
  <c r="BJ87" i="5" s="1"/>
  <c r="AV87" i="5"/>
  <c r="BK87" i="5" s="1"/>
  <c r="AW87" i="5"/>
  <c r="BL87" i="5" s="1"/>
  <c r="AX87" i="5"/>
  <c r="BM87" i="5" s="1"/>
  <c r="AY87" i="5"/>
  <c r="BN87" i="5" s="1"/>
  <c r="AZ87" i="5"/>
  <c r="BO87" i="5" s="1"/>
  <c r="BA87" i="5"/>
  <c r="BP87" i="5" s="1"/>
  <c r="BB87" i="5"/>
  <c r="BQ87" i="5" s="1"/>
  <c r="BC87" i="5"/>
  <c r="BR87" i="5" s="1"/>
  <c r="BD87" i="5"/>
  <c r="BS87" i="5" s="1"/>
  <c r="BE87" i="5"/>
  <c r="BT87" i="5" s="1"/>
  <c r="AQ88" i="5"/>
  <c r="AR88" i="5"/>
  <c r="BG88" i="5" s="1"/>
  <c r="AS88" i="5"/>
  <c r="BH88" i="5" s="1"/>
  <c r="AT88" i="5"/>
  <c r="BI88" i="5" s="1"/>
  <c r="AU88" i="5"/>
  <c r="BJ88" i="5" s="1"/>
  <c r="AV88" i="5"/>
  <c r="BK88" i="5" s="1"/>
  <c r="AW88" i="5"/>
  <c r="BL88" i="5" s="1"/>
  <c r="AX88" i="5"/>
  <c r="BM88" i="5" s="1"/>
  <c r="AY88" i="5"/>
  <c r="BN88" i="5" s="1"/>
  <c r="AZ88" i="5"/>
  <c r="BO88" i="5" s="1"/>
  <c r="BA88" i="5"/>
  <c r="BP88" i="5" s="1"/>
  <c r="BB88" i="5"/>
  <c r="BQ88" i="5" s="1"/>
  <c r="BC88" i="5"/>
  <c r="BR88" i="5" s="1"/>
  <c r="BD88" i="5"/>
  <c r="BS88" i="5" s="1"/>
  <c r="BE88" i="5"/>
  <c r="BT88" i="5" s="1"/>
  <c r="AQ89" i="5"/>
  <c r="BF89" i="5" s="1"/>
  <c r="AR89" i="5"/>
  <c r="BG89" i="5" s="1"/>
  <c r="AS89" i="5"/>
  <c r="BH89" i="5" s="1"/>
  <c r="AT89" i="5"/>
  <c r="BI89" i="5" s="1"/>
  <c r="AU89" i="5"/>
  <c r="BJ89" i="5" s="1"/>
  <c r="AV89" i="5"/>
  <c r="BK89" i="5" s="1"/>
  <c r="AW89" i="5"/>
  <c r="BL89" i="5" s="1"/>
  <c r="AX89" i="5"/>
  <c r="BM89" i="5" s="1"/>
  <c r="AY89" i="5"/>
  <c r="BN89" i="5" s="1"/>
  <c r="AZ89" i="5"/>
  <c r="BO89" i="5" s="1"/>
  <c r="BA89" i="5"/>
  <c r="BP89" i="5" s="1"/>
  <c r="BB89" i="5"/>
  <c r="BQ89" i="5" s="1"/>
  <c r="BC89" i="5"/>
  <c r="BD89" i="5"/>
  <c r="BS89" i="5" s="1"/>
  <c r="BE89" i="5"/>
  <c r="BT89" i="5" s="1"/>
  <c r="AQ90" i="5"/>
  <c r="AR90" i="5"/>
  <c r="BG90" i="5" s="1"/>
  <c r="AS90" i="5"/>
  <c r="BH90" i="5" s="1"/>
  <c r="AT90" i="5"/>
  <c r="BI90" i="5" s="1"/>
  <c r="AU90" i="5"/>
  <c r="BJ90" i="5" s="1"/>
  <c r="AV90" i="5"/>
  <c r="BK90" i="5" s="1"/>
  <c r="AW90" i="5"/>
  <c r="BL90" i="5" s="1"/>
  <c r="AX90" i="5"/>
  <c r="BM90" i="5" s="1"/>
  <c r="AY90" i="5"/>
  <c r="BN90" i="5" s="1"/>
  <c r="AZ90" i="5"/>
  <c r="BO90" i="5" s="1"/>
  <c r="BA90" i="5"/>
  <c r="BP90" i="5" s="1"/>
  <c r="BB90" i="5"/>
  <c r="BQ90" i="5" s="1"/>
  <c r="BC90" i="5"/>
  <c r="BR90" i="5" s="1"/>
  <c r="BD90" i="5"/>
  <c r="BS90" i="5" s="1"/>
  <c r="BE90" i="5"/>
  <c r="BT90" i="5" s="1"/>
  <c r="AT38" i="4"/>
  <c r="BI38" i="4" s="1"/>
  <c r="AU38" i="4"/>
  <c r="BJ38" i="4" s="1"/>
  <c r="AV38" i="4"/>
  <c r="BK38" i="4" s="1"/>
  <c r="AW38" i="4"/>
  <c r="BL38" i="4" s="1"/>
  <c r="AX38" i="4"/>
  <c r="BM38" i="4" s="1"/>
  <c r="AY38" i="4"/>
  <c r="BN38" i="4" s="1"/>
  <c r="AZ38" i="4"/>
  <c r="BO38" i="4" s="1"/>
  <c r="BA38" i="4"/>
  <c r="BP38" i="4" s="1"/>
  <c r="BB38" i="4"/>
  <c r="BQ38" i="4" s="1"/>
  <c r="BC38" i="4"/>
  <c r="BR38" i="4" s="1"/>
  <c r="BD38" i="4"/>
  <c r="BS38" i="4" s="1"/>
  <c r="BE38" i="4"/>
  <c r="BT38" i="4" s="1"/>
  <c r="BF38" i="4"/>
  <c r="BU38" i="4" s="1"/>
  <c r="BG38" i="4"/>
  <c r="BV38" i="4" s="1"/>
  <c r="BH38" i="4"/>
  <c r="BW38" i="4" s="1"/>
  <c r="AT39" i="4"/>
  <c r="AU39" i="4"/>
  <c r="AV39" i="4"/>
  <c r="BK39" i="4" s="1"/>
  <c r="AW39" i="4"/>
  <c r="BL39" i="4" s="1"/>
  <c r="AX39" i="4"/>
  <c r="BM39" i="4" s="1"/>
  <c r="AY39" i="4"/>
  <c r="BN39" i="4" s="1"/>
  <c r="AZ39" i="4"/>
  <c r="BO39" i="4" s="1"/>
  <c r="BA39" i="4"/>
  <c r="BP39" i="4" s="1"/>
  <c r="BB39" i="4"/>
  <c r="BQ39" i="4" s="1"/>
  <c r="BC39" i="4"/>
  <c r="BR39" i="4" s="1"/>
  <c r="BD39" i="4"/>
  <c r="BS39" i="4" s="1"/>
  <c r="BE39" i="4"/>
  <c r="BT39" i="4" s="1"/>
  <c r="BF39" i="4"/>
  <c r="BU39" i="4" s="1"/>
  <c r="BG39" i="4"/>
  <c r="BV39" i="4" s="1"/>
  <c r="BH39" i="4"/>
  <c r="BW39" i="4" s="1"/>
  <c r="AT47" i="4"/>
  <c r="BI47" i="4" s="1"/>
  <c r="AU47" i="4"/>
  <c r="BJ47" i="4" s="1"/>
  <c r="AV47" i="4"/>
  <c r="BK47" i="4" s="1"/>
  <c r="AW47" i="4"/>
  <c r="AX47" i="4"/>
  <c r="BM47" i="4" s="1"/>
  <c r="AY47" i="4"/>
  <c r="BN47" i="4" s="1"/>
  <c r="AZ47" i="4"/>
  <c r="BO47" i="4" s="1"/>
  <c r="BA47" i="4"/>
  <c r="BP47" i="4" s="1"/>
  <c r="BB47" i="4"/>
  <c r="BQ47" i="4" s="1"/>
  <c r="BC47" i="4"/>
  <c r="BR47" i="4" s="1"/>
  <c r="BD47" i="4"/>
  <c r="BS47" i="4" s="1"/>
  <c r="BE47" i="4"/>
  <c r="BT47" i="4" s="1"/>
  <c r="BF47" i="4"/>
  <c r="BU47" i="4" s="1"/>
  <c r="BG47" i="4"/>
  <c r="BV47" i="4" s="1"/>
  <c r="BH47" i="4"/>
  <c r="BW47" i="4" s="1"/>
  <c r="AT51" i="4"/>
  <c r="BI51" i="4" s="1"/>
  <c r="AU51" i="4"/>
  <c r="BJ51" i="4" s="1"/>
  <c r="AV51" i="4"/>
  <c r="BK51" i="4" s="1"/>
  <c r="AW51" i="4"/>
  <c r="BL51" i="4" s="1"/>
  <c r="AX51" i="4"/>
  <c r="BM51" i="4" s="1"/>
  <c r="AY51" i="4"/>
  <c r="BN51" i="4" s="1"/>
  <c r="AZ51" i="4"/>
  <c r="BO51" i="4" s="1"/>
  <c r="BA51" i="4"/>
  <c r="BP51" i="4" s="1"/>
  <c r="BB51" i="4"/>
  <c r="BQ51" i="4" s="1"/>
  <c r="BC51" i="4"/>
  <c r="BR51" i="4" s="1"/>
  <c r="BD51" i="4"/>
  <c r="BS51" i="4" s="1"/>
  <c r="BE51" i="4"/>
  <c r="BT51" i="4" s="1"/>
  <c r="BF51" i="4"/>
  <c r="BU51" i="4" s="1"/>
  <c r="BG51" i="4"/>
  <c r="BV51" i="4" s="1"/>
  <c r="BH51" i="4"/>
  <c r="BW51" i="4" s="1"/>
  <c r="AT53" i="4"/>
  <c r="BI53" i="4" s="1"/>
  <c r="AU53" i="4"/>
  <c r="BJ53" i="4" s="1"/>
  <c r="AV53" i="4"/>
  <c r="BK53" i="4" s="1"/>
  <c r="AW53" i="4"/>
  <c r="BL53" i="4" s="1"/>
  <c r="AX53" i="4"/>
  <c r="BM53" i="4" s="1"/>
  <c r="AY53" i="4"/>
  <c r="BN53" i="4" s="1"/>
  <c r="AZ53" i="4"/>
  <c r="BO53" i="4" s="1"/>
  <c r="BA53" i="4"/>
  <c r="BP53" i="4" s="1"/>
  <c r="BB53" i="4"/>
  <c r="BQ53" i="4" s="1"/>
  <c r="BC53" i="4"/>
  <c r="BR53" i="4" s="1"/>
  <c r="BD53" i="4"/>
  <c r="BS53" i="4" s="1"/>
  <c r="BE53" i="4"/>
  <c r="BT53" i="4" s="1"/>
  <c r="BF53" i="4"/>
  <c r="BU53" i="4" s="1"/>
  <c r="BG53" i="4"/>
  <c r="BV53" i="4" s="1"/>
  <c r="BH53" i="4"/>
  <c r="BW53" i="4" s="1"/>
  <c r="AT54" i="4"/>
  <c r="BI54" i="4" s="1"/>
  <c r="AU54" i="4"/>
  <c r="BJ54" i="4" s="1"/>
  <c r="AV54" i="4"/>
  <c r="BK54" i="4" s="1"/>
  <c r="AW54" i="4"/>
  <c r="BL54" i="4" s="1"/>
  <c r="AX54" i="4"/>
  <c r="BM54" i="4" s="1"/>
  <c r="AY54" i="4"/>
  <c r="BN54" i="4" s="1"/>
  <c r="AZ54" i="4"/>
  <c r="BO54" i="4" s="1"/>
  <c r="BA54" i="4"/>
  <c r="BB54" i="4"/>
  <c r="BQ54" i="4" s="1"/>
  <c r="BC54" i="4"/>
  <c r="BR54" i="4" s="1"/>
  <c r="BD54" i="4"/>
  <c r="BS54" i="4" s="1"/>
  <c r="BE54" i="4"/>
  <c r="BT54" i="4" s="1"/>
  <c r="BF54" i="4"/>
  <c r="BU54" i="4" s="1"/>
  <c r="BG54" i="4"/>
  <c r="BV54" i="4" s="1"/>
  <c r="BH54" i="4"/>
  <c r="BW54" i="4" s="1"/>
  <c r="AT55" i="4"/>
  <c r="BI55" i="4" s="1"/>
  <c r="AU55" i="4"/>
  <c r="BJ55" i="4" s="1"/>
  <c r="AV55" i="4"/>
  <c r="BK55" i="4" s="1"/>
  <c r="AW55" i="4"/>
  <c r="BL55" i="4" s="1"/>
  <c r="AX55" i="4"/>
  <c r="BM55" i="4" s="1"/>
  <c r="AY55" i="4"/>
  <c r="BN55" i="4" s="1"/>
  <c r="AZ55" i="4"/>
  <c r="BO55" i="4" s="1"/>
  <c r="BA55" i="4"/>
  <c r="BP55" i="4" s="1"/>
  <c r="BB55" i="4"/>
  <c r="BQ55" i="4" s="1"/>
  <c r="BC55" i="4"/>
  <c r="BR55" i="4" s="1"/>
  <c r="BD55" i="4"/>
  <c r="BS55" i="4" s="1"/>
  <c r="BE55" i="4"/>
  <c r="BT55" i="4" s="1"/>
  <c r="BF55" i="4"/>
  <c r="BU55" i="4" s="1"/>
  <c r="BG55" i="4"/>
  <c r="BV55" i="4" s="1"/>
  <c r="BH55" i="4"/>
  <c r="BW55" i="4" s="1"/>
  <c r="AT56" i="4"/>
  <c r="AU56" i="4"/>
  <c r="BJ56" i="4" s="1"/>
  <c r="AV56" i="4"/>
  <c r="BK56" i="4" s="1"/>
  <c r="AW56" i="4"/>
  <c r="BL56" i="4" s="1"/>
  <c r="AX56" i="4"/>
  <c r="BM56" i="4" s="1"/>
  <c r="AY56" i="4"/>
  <c r="BN56" i="4" s="1"/>
  <c r="AZ56" i="4"/>
  <c r="BO56" i="4" s="1"/>
  <c r="BA56" i="4"/>
  <c r="BP56" i="4" s="1"/>
  <c r="BB56" i="4"/>
  <c r="BQ56" i="4" s="1"/>
  <c r="BC56" i="4"/>
  <c r="BR56" i="4" s="1"/>
  <c r="BD56" i="4"/>
  <c r="BS56" i="4" s="1"/>
  <c r="BE56" i="4"/>
  <c r="BT56" i="4" s="1"/>
  <c r="BF56" i="4"/>
  <c r="BU56" i="4" s="1"/>
  <c r="BG56" i="4"/>
  <c r="BV56" i="4" s="1"/>
  <c r="BH56" i="4"/>
  <c r="BW56" i="4" s="1"/>
  <c r="AT57" i="4"/>
  <c r="BI57" i="4" s="1"/>
  <c r="AU57" i="4"/>
  <c r="BJ57" i="4" s="1"/>
  <c r="AV57" i="4"/>
  <c r="BK57" i="4" s="1"/>
  <c r="AW57" i="4"/>
  <c r="BL57" i="4" s="1"/>
  <c r="AX57" i="4"/>
  <c r="BM57" i="4" s="1"/>
  <c r="AY57" i="4"/>
  <c r="BN57" i="4" s="1"/>
  <c r="AZ57" i="4"/>
  <c r="BO57" i="4" s="1"/>
  <c r="BA57" i="4"/>
  <c r="BP57" i="4" s="1"/>
  <c r="BB57" i="4"/>
  <c r="BQ57" i="4" s="1"/>
  <c r="BC57" i="4"/>
  <c r="BR57" i="4" s="1"/>
  <c r="BD57" i="4"/>
  <c r="BS57" i="4" s="1"/>
  <c r="BE57" i="4"/>
  <c r="BT57" i="4" s="1"/>
  <c r="BF57" i="4"/>
  <c r="BU57" i="4" s="1"/>
  <c r="BG57" i="4"/>
  <c r="BV57" i="4" s="1"/>
  <c r="BH57" i="4"/>
  <c r="BW57" i="4" s="1"/>
  <c r="AT58" i="4"/>
  <c r="BI58" i="4" s="1"/>
  <c r="AU58" i="4"/>
  <c r="BJ58" i="4" s="1"/>
  <c r="AV58" i="4"/>
  <c r="BK58" i="4" s="1"/>
  <c r="AW58" i="4"/>
  <c r="BL58" i="4" s="1"/>
  <c r="AX58" i="4"/>
  <c r="BM58" i="4" s="1"/>
  <c r="AY58" i="4"/>
  <c r="BN58" i="4" s="1"/>
  <c r="AZ58" i="4"/>
  <c r="BO58" i="4" s="1"/>
  <c r="BA58" i="4"/>
  <c r="BP58" i="4" s="1"/>
  <c r="BB58" i="4"/>
  <c r="BC58" i="4"/>
  <c r="BR58" i="4" s="1"/>
  <c r="BD58" i="4"/>
  <c r="BS58" i="4" s="1"/>
  <c r="BE58" i="4"/>
  <c r="BT58" i="4" s="1"/>
  <c r="BF58" i="4"/>
  <c r="BU58" i="4" s="1"/>
  <c r="BG58" i="4"/>
  <c r="BV58" i="4" s="1"/>
  <c r="BH58" i="4"/>
  <c r="BW58" i="4" s="1"/>
  <c r="AT59" i="4"/>
  <c r="BI59" i="4" s="1"/>
  <c r="AU59" i="4"/>
  <c r="BJ59" i="4" s="1"/>
  <c r="AV59" i="4"/>
  <c r="BK59" i="4" s="1"/>
  <c r="AW59" i="4"/>
  <c r="BL59" i="4" s="1"/>
  <c r="AX59" i="4"/>
  <c r="BM59" i="4" s="1"/>
  <c r="AY59" i="4"/>
  <c r="BN59" i="4" s="1"/>
  <c r="AZ59" i="4"/>
  <c r="BO59" i="4" s="1"/>
  <c r="BA59" i="4"/>
  <c r="BP59" i="4" s="1"/>
  <c r="BB59" i="4"/>
  <c r="BQ59" i="4" s="1"/>
  <c r="BC59" i="4"/>
  <c r="BR59" i="4" s="1"/>
  <c r="BD59" i="4"/>
  <c r="BS59" i="4" s="1"/>
  <c r="BE59" i="4"/>
  <c r="BT59" i="4" s="1"/>
  <c r="BF59" i="4"/>
  <c r="BU59" i="4" s="1"/>
  <c r="BG59" i="4"/>
  <c r="BV59" i="4" s="1"/>
  <c r="BH59" i="4"/>
  <c r="BW59" i="4" s="1"/>
  <c r="AT60" i="4"/>
  <c r="BI60" i="4" s="1"/>
  <c r="AU60" i="4"/>
  <c r="BJ60" i="4" s="1"/>
  <c r="AV60" i="4"/>
  <c r="BK60" i="4" s="1"/>
  <c r="AW60" i="4"/>
  <c r="BL60" i="4" s="1"/>
  <c r="AX60" i="4"/>
  <c r="BM60" i="4" s="1"/>
  <c r="AY60" i="4"/>
  <c r="BN60" i="4" s="1"/>
  <c r="AZ60" i="4"/>
  <c r="BO60" i="4" s="1"/>
  <c r="BA60" i="4"/>
  <c r="BP60" i="4" s="1"/>
  <c r="BB60" i="4"/>
  <c r="BQ60" i="4" s="1"/>
  <c r="BC60" i="4"/>
  <c r="BD60" i="4"/>
  <c r="BS60" i="4" s="1"/>
  <c r="BE60" i="4"/>
  <c r="BT60" i="4" s="1"/>
  <c r="BF60" i="4"/>
  <c r="BU60" i="4" s="1"/>
  <c r="BG60" i="4"/>
  <c r="BV60" i="4" s="1"/>
  <c r="BH60" i="4"/>
  <c r="BW60" i="4" s="1"/>
  <c r="AT64" i="4"/>
  <c r="BI64" i="4" s="1"/>
  <c r="AU64" i="4"/>
  <c r="BJ64" i="4" s="1"/>
  <c r="AV64" i="4"/>
  <c r="BK64" i="4" s="1"/>
  <c r="AW64" i="4"/>
  <c r="BL64" i="4" s="1"/>
  <c r="AX64" i="4"/>
  <c r="BM64" i="4" s="1"/>
  <c r="AY64" i="4"/>
  <c r="BN64" i="4" s="1"/>
  <c r="AZ64" i="4"/>
  <c r="BO64" i="4" s="1"/>
  <c r="BA64" i="4"/>
  <c r="BP64" i="4" s="1"/>
  <c r="BB64" i="4"/>
  <c r="BQ64" i="4" s="1"/>
  <c r="BC64" i="4"/>
  <c r="BR64" i="4" s="1"/>
  <c r="BD64" i="4"/>
  <c r="BE64" i="4"/>
  <c r="BT64" i="4" s="1"/>
  <c r="BF64" i="4"/>
  <c r="BU64" i="4" s="1"/>
  <c r="BG64" i="4"/>
  <c r="BV64" i="4" s="1"/>
  <c r="BH64" i="4"/>
  <c r="BW64" i="4" s="1"/>
  <c r="AT66" i="4"/>
  <c r="BI66" i="4" s="1"/>
  <c r="AU66" i="4"/>
  <c r="BJ66" i="4" s="1"/>
  <c r="AV66" i="4"/>
  <c r="BK66" i="4" s="1"/>
  <c r="AW66" i="4"/>
  <c r="BL66" i="4" s="1"/>
  <c r="AX66" i="4"/>
  <c r="BM66" i="4" s="1"/>
  <c r="AY66" i="4"/>
  <c r="BN66" i="4" s="1"/>
  <c r="AZ66" i="4"/>
  <c r="BO66" i="4" s="1"/>
  <c r="BA66" i="4"/>
  <c r="BP66" i="4" s="1"/>
  <c r="BB66" i="4"/>
  <c r="BQ66" i="4" s="1"/>
  <c r="BC66" i="4"/>
  <c r="BR66" i="4" s="1"/>
  <c r="BD66" i="4"/>
  <c r="BS66" i="4" s="1"/>
  <c r="BE66" i="4"/>
  <c r="BT66" i="4" s="1"/>
  <c r="BF66" i="4"/>
  <c r="BU66" i="4" s="1"/>
  <c r="BG66" i="4"/>
  <c r="BV66" i="4" s="1"/>
  <c r="BH66" i="4"/>
  <c r="BW66" i="4" s="1"/>
  <c r="AT68" i="4"/>
  <c r="BI68" i="4" s="1"/>
  <c r="AU68" i="4"/>
  <c r="BJ68" i="4" s="1"/>
  <c r="AV68" i="4"/>
  <c r="BK68" i="4" s="1"/>
  <c r="AW68" i="4"/>
  <c r="BL68" i="4" s="1"/>
  <c r="AX68" i="4"/>
  <c r="BM68" i="4" s="1"/>
  <c r="AY68" i="4"/>
  <c r="BN68" i="4" s="1"/>
  <c r="AZ68" i="4"/>
  <c r="BO68" i="4" s="1"/>
  <c r="BA68" i="4"/>
  <c r="BP68" i="4" s="1"/>
  <c r="BB68" i="4"/>
  <c r="BQ68" i="4" s="1"/>
  <c r="BC68" i="4"/>
  <c r="BR68" i="4" s="1"/>
  <c r="BD68" i="4"/>
  <c r="BS68" i="4" s="1"/>
  <c r="BE68" i="4"/>
  <c r="BF68" i="4"/>
  <c r="BU68" i="4" s="1"/>
  <c r="BG68" i="4"/>
  <c r="BV68" i="4" s="1"/>
  <c r="BH68" i="4"/>
  <c r="BW68" i="4" s="1"/>
  <c r="AT69" i="4"/>
  <c r="BI69" i="4" s="1"/>
  <c r="AU69" i="4"/>
  <c r="BJ69" i="4" s="1"/>
  <c r="AV69" i="4"/>
  <c r="BK69" i="4" s="1"/>
  <c r="AW69" i="4"/>
  <c r="BL69" i="4" s="1"/>
  <c r="AX69" i="4"/>
  <c r="BM69" i="4" s="1"/>
  <c r="AY69" i="4"/>
  <c r="BN69" i="4" s="1"/>
  <c r="AZ69" i="4"/>
  <c r="BO69" i="4" s="1"/>
  <c r="BA69" i="4"/>
  <c r="BP69" i="4" s="1"/>
  <c r="BB69" i="4"/>
  <c r="BQ69" i="4" s="1"/>
  <c r="BC69" i="4"/>
  <c r="BR69" i="4" s="1"/>
  <c r="BD69" i="4"/>
  <c r="BS69" i="4" s="1"/>
  <c r="BE69" i="4"/>
  <c r="BT69" i="4" s="1"/>
  <c r="BF69" i="4"/>
  <c r="BU69" i="4" s="1"/>
  <c r="BG69" i="4"/>
  <c r="BV69" i="4" s="1"/>
  <c r="BH69" i="4"/>
  <c r="BW69" i="4" s="1"/>
  <c r="AT70" i="4"/>
  <c r="AU70" i="4"/>
  <c r="BJ70" i="4" s="1"/>
  <c r="AV70" i="4"/>
  <c r="BK70" i="4" s="1"/>
  <c r="AW70" i="4"/>
  <c r="BL70" i="4" s="1"/>
  <c r="AX70" i="4"/>
  <c r="BM70" i="4" s="1"/>
  <c r="AY70" i="4"/>
  <c r="BN70" i="4" s="1"/>
  <c r="AZ70" i="4"/>
  <c r="BO70" i="4" s="1"/>
  <c r="BA70" i="4"/>
  <c r="BP70" i="4" s="1"/>
  <c r="BB70" i="4"/>
  <c r="BQ70" i="4" s="1"/>
  <c r="BC70" i="4"/>
  <c r="BR70" i="4" s="1"/>
  <c r="BD70" i="4"/>
  <c r="BS70" i="4" s="1"/>
  <c r="BE70" i="4"/>
  <c r="BT70" i="4" s="1"/>
  <c r="BF70" i="4"/>
  <c r="BU70" i="4" s="1"/>
  <c r="BG70" i="4"/>
  <c r="BV70" i="4" s="1"/>
  <c r="BH70" i="4"/>
  <c r="BW70" i="4" s="1"/>
  <c r="AT71" i="4"/>
  <c r="AU71" i="4"/>
  <c r="BJ71" i="4" s="1"/>
  <c r="AV71" i="4"/>
  <c r="BK71" i="4" s="1"/>
  <c r="AW71" i="4"/>
  <c r="BL71" i="4" s="1"/>
  <c r="AX71" i="4"/>
  <c r="BM71" i="4" s="1"/>
  <c r="AY71" i="4"/>
  <c r="BN71" i="4" s="1"/>
  <c r="AZ71" i="4"/>
  <c r="BO71" i="4" s="1"/>
  <c r="BA71" i="4"/>
  <c r="BP71" i="4" s="1"/>
  <c r="BB71" i="4"/>
  <c r="BQ71" i="4" s="1"/>
  <c r="BC71" i="4"/>
  <c r="BR71" i="4" s="1"/>
  <c r="BD71" i="4"/>
  <c r="BS71" i="4" s="1"/>
  <c r="BE71" i="4"/>
  <c r="BT71" i="4" s="1"/>
  <c r="BF71" i="4"/>
  <c r="BG71" i="4"/>
  <c r="BV71" i="4" s="1"/>
  <c r="BH71" i="4"/>
  <c r="BW71" i="4" s="1"/>
  <c r="AT72" i="4"/>
  <c r="BI72" i="4" s="1"/>
  <c r="AU72" i="4"/>
  <c r="BJ72" i="4" s="1"/>
  <c r="AV72" i="4"/>
  <c r="AW72" i="4"/>
  <c r="BL72" i="4" s="1"/>
  <c r="AX72" i="4"/>
  <c r="BM72" i="4" s="1"/>
  <c r="AY72" i="4"/>
  <c r="BN72" i="4" s="1"/>
  <c r="AZ72" i="4"/>
  <c r="BO72" i="4" s="1"/>
  <c r="BA72" i="4"/>
  <c r="BP72" i="4" s="1"/>
  <c r="BB72" i="4"/>
  <c r="BQ72" i="4" s="1"/>
  <c r="BC72" i="4"/>
  <c r="BR72" i="4" s="1"/>
  <c r="BD72" i="4"/>
  <c r="BS72" i="4" s="1"/>
  <c r="BE72" i="4"/>
  <c r="BT72" i="4" s="1"/>
  <c r="BF72" i="4"/>
  <c r="BU72" i="4" s="1"/>
  <c r="BG72" i="4"/>
  <c r="BV72" i="4" s="1"/>
  <c r="BH72" i="4"/>
  <c r="BW72" i="4" s="1"/>
  <c r="AT73" i="4"/>
  <c r="BI73" i="4" s="1"/>
  <c r="AU73" i="4"/>
  <c r="BJ73" i="4" s="1"/>
  <c r="AV73" i="4"/>
  <c r="BK73" i="4" s="1"/>
  <c r="AW73" i="4"/>
  <c r="BL73" i="4" s="1"/>
  <c r="AX73" i="4"/>
  <c r="BM73" i="4" s="1"/>
  <c r="AY73" i="4"/>
  <c r="BN73" i="4" s="1"/>
  <c r="AZ73" i="4"/>
  <c r="BO73" i="4" s="1"/>
  <c r="BA73" i="4"/>
  <c r="BP73" i="4" s="1"/>
  <c r="BB73" i="4"/>
  <c r="BQ73" i="4" s="1"/>
  <c r="BC73" i="4"/>
  <c r="BR73" i="4" s="1"/>
  <c r="BD73" i="4"/>
  <c r="BS73" i="4" s="1"/>
  <c r="BE73" i="4"/>
  <c r="BT73" i="4" s="1"/>
  <c r="BF73" i="4"/>
  <c r="BU73" i="4" s="1"/>
  <c r="BG73" i="4"/>
  <c r="BV73" i="4" s="1"/>
  <c r="BH73" i="4"/>
  <c r="BW73" i="4" s="1"/>
  <c r="AT74" i="4"/>
  <c r="BI74" i="4" s="1"/>
  <c r="AU74" i="4"/>
  <c r="BJ74" i="4" s="1"/>
  <c r="AV74" i="4"/>
  <c r="BK74" i="4" s="1"/>
  <c r="AW74" i="4"/>
  <c r="BL74" i="4" s="1"/>
  <c r="AX74" i="4"/>
  <c r="BM74" i="4" s="1"/>
  <c r="AY74" i="4"/>
  <c r="BN74" i="4" s="1"/>
  <c r="AZ74" i="4"/>
  <c r="BO74" i="4" s="1"/>
  <c r="BA74" i="4"/>
  <c r="BP74" i="4" s="1"/>
  <c r="BB74" i="4"/>
  <c r="BQ74" i="4" s="1"/>
  <c r="BC74" i="4"/>
  <c r="BR74" i="4" s="1"/>
  <c r="BD74" i="4"/>
  <c r="BS74" i="4" s="1"/>
  <c r="BE74" i="4"/>
  <c r="BT74" i="4" s="1"/>
  <c r="BF74" i="4"/>
  <c r="BU74" i="4" s="1"/>
  <c r="BG74" i="4"/>
  <c r="BV74" i="4" s="1"/>
  <c r="BH74" i="4"/>
  <c r="AT75" i="4"/>
  <c r="BI75" i="4" s="1"/>
  <c r="AU75" i="4"/>
  <c r="BJ75" i="4" s="1"/>
  <c r="AV75" i="4"/>
  <c r="BK75" i="4" s="1"/>
  <c r="AW75" i="4"/>
  <c r="BL75" i="4" s="1"/>
  <c r="AX75" i="4"/>
  <c r="BM75" i="4" s="1"/>
  <c r="AY75" i="4"/>
  <c r="BN75" i="4" s="1"/>
  <c r="AZ75" i="4"/>
  <c r="BO75" i="4" s="1"/>
  <c r="BA75" i="4"/>
  <c r="BP75" i="4" s="1"/>
  <c r="BB75" i="4"/>
  <c r="BQ75" i="4" s="1"/>
  <c r="BC75" i="4"/>
  <c r="BR75" i="4" s="1"/>
  <c r="BD75" i="4"/>
  <c r="BS75" i="4" s="1"/>
  <c r="BE75" i="4"/>
  <c r="BT75" i="4" s="1"/>
  <c r="BF75" i="4"/>
  <c r="BU75" i="4" s="1"/>
  <c r="BG75" i="4"/>
  <c r="BV75" i="4" s="1"/>
  <c r="BH75" i="4"/>
  <c r="BW75" i="4" s="1"/>
  <c r="AT77" i="4"/>
  <c r="AU77" i="4"/>
  <c r="BJ77" i="4" s="1"/>
  <c r="AV77" i="4"/>
  <c r="BK77" i="4" s="1"/>
  <c r="AW77" i="4"/>
  <c r="BL77" i="4" s="1"/>
  <c r="AX77" i="4"/>
  <c r="BM77" i="4" s="1"/>
  <c r="AY77" i="4"/>
  <c r="BN77" i="4" s="1"/>
  <c r="AZ77" i="4"/>
  <c r="BO77" i="4" s="1"/>
  <c r="BA77" i="4"/>
  <c r="BP77" i="4" s="1"/>
  <c r="BB77" i="4"/>
  <c r="BQ77" i="4" s="1"/>
  <c r="BC77" i="4"/>
  <c r="BR77" i="4" s="1"/>
  <c r="BD77" i="4"/>
  <c r="BS77" i="4" s="1"/>
  <c r="BE77" i="4"/>
  <c r="BT77" i="4" s="1"/>
  <c r="BF77" i="4"/>
  <c r="BU77" i="4" s="1"/>
  <c r="BG77" i="4"/>
  <c r="BV77" i="4" s="1"/>
  <c r="BH77" i="4"/>
  <c r="BW77" i="4" s="1"/>
  <c r="AT82" i="4"/>
  <c r="BI82" i="4" s="1"/>
  <c r="AU82" i="4"/>
  <c r="AV82" i="4"/>
  <c r="BK82" i="4" s="1"/>
  <c r="AW82" i="4"/>
  <c r="BL82" i="4" s="1"/>
  <c r="AX82" i="4"/>
  <c r="BM82" i="4" s="1"/>
  <c r="AY82" i="4"/>
  <c r="BN82" i="4" s="1"/>
  <c r="AZ82" i="4"/>
  <c r="BO82" i="4" s="1"/>
  <c r="BA82" i="4"/>
  <c r="BP82" i="4" s="1"/>
  <c r="BB82" i="4"/>
  <c r="BQ82" i="4" s="1"/>
  <c r="BC82" i="4"/>
  <c r="BR82" i="4" s="1"/>
  <c r="BD82" i="4"/>
  <c r="BS82" i="4" s="1"/>
  <c r="BE82" i="4"/>
  <c r="BT82" i="4" s="1"/>
  <c r="BF82" i="4"/>
  <c r="BU82" i="4" s="1"/>
  <c r="BG82" i="4"/>
  <c r="BV82" i="4" s="1"/>
  <c r="BH82" i="4"/>
  <c r="BW82" i="4" s="1"/>
  <c r="AT83" i="4"/>
  <c r="BI83" i="4" s="1"/>
  <c r="AU83" i="4"/>
  <c r="BJ83" i="4" s="1"/>
  <c r="AV83" i="4"/>
  <c r="BK83" i="4" s="1"/>
  <c r="AW83" i="4"/>
  <c r="BL83" i="4" s="1"/>
  <c r="AX83" i="4"/>
  <c r="BM83" i="4" s="1"/>
  <c r="AY83" i="4"/>
  <c r="BN83" i="4" s="1"/>
  <c r="AZ83" i="4"/>
  <c r="BO83" i="4" s="1"/>
  <c r="BA83" i="4"/>
  <c r="BP83" i="4" s="1"/>
  <c r="BB83" i="4"/>
  <c r="BQ83" i="4" s="1"/>
  <c r="BC83" i="4"/>
  <c r="BR83" i="4" s="1"/>
  <c r="BD83" i="4"/>
  <c r="BS83" i="4" s="1"/>
  <c r="BE83" i="4"/>
  <c r="BT83" i="4" s="1"/>
  <c r="BF83" i="4"/>
  <c r="BU83" i="4" s="1"/>
  <c r="BG83" i="4"/>
  <c r="BV83" i="4" s="1"/>
  <c r="BH83" i="4"/>
  <c r="BW83" i="4" s="1"/>
  <c r="AT87" i="4"/>
  <c r="AU87" i="4"/>
  <c r="BJ87" i="4" s="1"/>
  <c r="AV87" i="4"/>
  <c r="BK87" i="4" s="1"/>
  <c r="AW87" i="4"/>
  <c r="BL87" i="4" s="1"/>
  <c r="AX87" i="4"/>
  <c r="BM87" i="4" s="1"/>
  <c r="AY87" i="4"/>
  <c r="BN87" i="4" s="1"/>
  <c r="AZ87" i="4"/>
  <c r="BO87" i="4" s="1"/>
  <c r="BA87" i="4"/>
  <c r="BP87" i="4" s="1"/>
  <c r="BB87" i="4"/>
  <c r="BQ87" i="4" s="1"/>
  <c r="BC87" i="4"/>
  <c r="BR87" i="4" s="1"/>
  <c r="BD87" i="4"/>
  <c r="BS87" i="4" s="1"/>
  <c r="BE87" i="4"/>
  <c r="BT87" i="4" s="1"/>
  <c r="BF87" i="4"/>
  <c r="BU87" i="4" s="1"/>
  <c r="BG87" i="4"/>
  <c r="BV87" i="4" s="1"/>
  <c r="BH87" i="4"/>
  <c r="BW87" i="4" s="1"/>
  <c r="AT84" i="4"/>
  <c r="BI84" i="4" s="1"/>
  <c r="AU84" i="4"/>
  <c r="BJ84" i="4" s="1"/>
  <c r="AV84" i="4"/>
  <c r="BK84" i="4" s="1"/>
  <c r="AW84" i="4"/>
  <c r="BL84" i="4" s="1"/>
  <c r="AX84" i="4"/>
  <c r="BM84" i="4" s="1"/>
  <c r="AY84" i="4"/>
  <c r="BN84" i="4" s="1"/>
  <c r="AZ84" i="4"/>
  <c r="BO84" i="4" s="1"/>
  <c r="BA84" i="4"/>
  <c r="BP84" i="4" s="1"/>
  <c r="BB84" i="4"/>
  <c r="BQ84" i="4" s="1"/>
  <c r="BC84" i="4"/>
  <c r="BR84" i="4" s="1"/>
  <c r="BD84" i="4"/>
  <c r="BS84" i="4" s="1"/>
  <c r="BE84" i="4"/>
  <c r="BT84" i="4" s="1"/>
  <c r="BF84" i="4"/>
  <c r="BU84" i="4" s="1"/>
  <c r="BG84" i="4"/>
  <c r="BV84" i="4" s="1"/>
  <c r="BH84" i="4"/>
  <c r="BW84" i="4" s="1"/>
  <c r="AT88" i="4"/>
  <c r="AU88" i="4"/>
  <c r="BJ88" i="4" s="1"/>
  <c r="AV88" i="4"/>
  <c r="BK88" i="4" s="1"/>
  <c r="AW88" i="4"/>
  <c r="BL88" i="4" s="1"/>
  <c r="AX88" i="4"/>
  <c r="BM88" i="4" s="1"/>
  <c r="AY88" i="4"/>
  <c r="BN88" i="4" s="1"/>
  <c r="AZ88" i="4"/>
  <c r="BO88" i="4" s="1"/>
  <c r="BA88" i="4"/>
  <c r="BP88" i="4" s="1"/>
  <c r="BB88" i="4"/>
  <c r="BQ88" i="4" s="1"/>
  <c r="BC88" i="4"/>
  <c r="BR88" i="4" s="1"/>
  <c r="BD88" i="4"/>
  <c r="BS88" i="4" s="1"/>
  <c r="BE88" i="4"/>
  <c r="BT88" i="4" s="1"/>
  <c r="BF88" i="4"/>
  <c r="BU88" i="4" s="1"/>
  <c r="BG88" i="4"/>
  <c r="BV88" i="4" s="1"/>
  <c r="BH88" i="4"/>
  <c r="BW88" i="4" s="1"/>
  <c r="AT89" i="4"/>
  <c r="BI89" i="4" s="1"/>
  <c r="AU89" i="4"/>
  <c r="BJ89" i="4" s="1"/>
  <c r="AV89" i="4"/>
  <c r="BK89" i="4" s="1"/>
  <c r="AW89" i="4"/>
  <c r="AX89" i="4"/>
  <c r="BM89" i="4" s="1"/>
  <c r="AY89" i="4"/>
  <c r="AZ89" i="4"/>
  <c r="BA89" i="4"/>
  <c r="BB89" i="4"/>
  <c r="BC89" i="4"/>
  <c r="BD89" i="4"/>
  <c r="BE89" i="4"/>
  <c r="BF89" i="4"/>
  <c r="BG89" i="4"/>
  <c r="BH89" i="4"/>
  <c r="AT90" i="4"/>
  <c r="BI90" i="4" s="1"/>
  <c r="AU90" i="4"/>
  <c r="BJ90" i="4" s="1"/>
  <c r="AV90" i="4"/>
  <c r="AW90" i="4"/>
  <c r="BL90" i="4" s="1"/>
  <c r="AX90" i="4"/>
  <c r="BM90" i="4" s="1"/>
  <c r="AY90" i="4"/>
  <c r="BN90" i="4" s="1"/>
  <c r="AZ90" i="4"/>
  <c r="BO90" i="4" s="1"/>
  <c r="BA90" i="4"/>
  <c r="BP90" i="4" s="1"/>
  <c r="BB90" i="4"/>
  <c r="BQ90" i="4" s="1"/>
  <c r="BC90" i="4"/>
  <c r="BR90" i="4" s="1"/>
  <c r="BD90" i="4"/>
  <c r="BS90" i="4" s="1"/>
  <c r="BE90" i="4"/>
  <c r="BT90" i="4" s="1"/>
  <c r="BF90" i="4"/>
  <c r="BU90" i="4" s="1"/>
  <c r="BG90" i="4"/>
  <c r="BV90" i="4" s="1"/>
  <c r="BH90" i="4"/>
  <c r="BW90" i="4" s="1"/>
  <c r="AT92" i="4"/>
  <c r="BI92" i="4" s="1"/>
  <c r="AU92" i="4"/>
  <c r="BJ92" i="4" s="1"/>
  <c r="AV92" i="4"/>
  <c r="BK92" i="4" s="1"/>
  <c r="AW92" i="4"/>
  <c r="BL92" i="4" s="1"/>
  <c r="AX92" i="4"/>
  <c r="BM92" i="4" s="1"/>
  <c r="AY92" i="4"/>
  <c r="BN92" i="4" s="1"/>
  <c r="AZ92" i="4"/>
  <c r="BO92" i="4" s="1"/>
  <c r="BA92" i="4"/>
  <c r="BP92" i="4" s="1"/>
  <c r="BB92" i="4"/>
  <c r="BQ92" i="4" s="1"/>
  <c r="BC92" i="4"/>
  <c r="BR92" i="4" s="1"/>
  <c r="BD92" i="4"/>
  <c r="BS92" i="4" s="1"/>
  <c r="BE92" i="4"/>
  <c r="BT92" i="4" s="1"/>
  <c r="BF92" i="4"/>
  <c r="BU92" i="4" s="1"/>
  <c r="BG92" i="4"/>
  <c r="BV92" i="4" s="1"/>
  <c r="BH92" i="4"/>
  <c r="BW92" i="4" s="1"/>
  <c r="AT94" i="4"/>
  <c r="BI94" i="4" s="1"/>
  <c r="AU94" i="4"/>
  <c r="BJ94" i="4" s="1"/>
  <c r="AV94" i="4"/>
  <c r="BK94" i="4" s="1"/>
  <c r="AW94" i="4"/>
  <c r="BL94" i="4" s="1"/>
  <c r="AX94" i="4"/>
  <c r="BM94" i="4" s="1"/>
  <c r="AY94" i="4"/>
  <c r="BN94" i="4" s="1"/>
  <c r="AZ94" i="4"/>
  <c r="BO94" i="4" s="1"/>
  <c r="BA94" i="4"/>
  <c r="BP94" i="4" s="1"/>
  <c r="BB94" i="4"/>
  <c r="BQ94" i="4" s="1"/>
  <c r="BC94" i="4"/>
  <c r="BR94" i="4" s="1"/>
  <c r="BD94" i="4"/>
  <c r="BS94" i="4" s="1"/>
  <c r="BE94" i="4"/>
  <c r="BT94" i="4" s="1"/>
  <c r="BF94" i="4"/>
  <c r="BU94" i="4" s="1"/>
  <c r="BG94" i="4"/>
  <c r="BV94" i="4" s="1"/>
  <c r="BH94" i="4"/>
  <c r="BW94" i="4" s="1"/>
  <c r="AT96" i="4"/>
  <c r="BI96" i="4" s="1"/>
  <c r="AU96" i="4"/>
  <c r="BJ96" i="4" s="1"/>
  <c r="AV96" i="4"/>
  <c r="BK96" i="4" s="1"/>
  <c r="AW96" i="4"/>
  <c r="BL96" i="4" s="1"/>
  <c r="AX96" i="4"/>
  <c r="BM96" i="4" s="1"/>
  <c r="AY96" i="4"/>
  <c r="BN96" i="4" s="1"/>
  <c r="AZ96" i="4"/>
  <c r="BO96" i="4" s="1"/>
  <c r="BA96" i="4"/>
  <c r="BP96" i="4" s="1"/>
  <c r="BB96" i="4"/>
  <c r="BQ96" i="4" s="1"/>
  <c r="BC96" i="4"/>
  <c r="BR96" i="4" s="1"/>
  <c r="BD96" i="4"/>
  <c r="BS96" i="4" s="1"/>
  <c r="BE96" i="4"/>
  <c r="BT96" i="4" s="1"/>
  <c r="BF96" i="4"/>
  <c r="BU96" i="4" s="1"/>
  <c r="BG96" i="4"/>
  <c r="BV96" i="4" s="1"/>
  <c r="BH96" i="4"/>
  <c r="BW96" i="4" s="1"/>
  <c r="AT98" i="4"/>
  <c r="BI98" i="4" s="1"/>
  <c r="AU98" i="4"/>
  <c r="BJ98" i="4" s="1"/>
  <c r="AV98" i="4"/>
  <c r="BK98" i="4" s="1"/>
  <c r="AW98" i="4"/>
  <c r="BL98" i="4" s="1"/>
  <c r="AX98" i="4"/>
  <c r="BM98" i="4" s="1"/>
  <c r="AY98" i="4"/>
  <c r="BN98" i="4" s="1"/>
  <c r="AZ98" i="4"/>
  <c r="BO98" i="4" s="1"/>
  <c r="BA98" i="4"/>
  <c r="BP98" i="4" s="1"/>
  <c r="BB98" i="4"/>
  <c r="BQ98" i="4" s="1"/>
  <c r="BC98" i="4"/>
  <c r="BR98" i="4" s="1"/>
  <c r="BD98" i="4"/>
  <c r="BS98" i="4" s="1"/>
  <c r="BE98" i="4"/>
  <c r="BT98" i="4" s="1"/>
  <c r="BF98" i="4"/>
  <c r="BU98" i="4" s="1"/>
  <c r="BG98" i="4"/>
  <c r="BV98" i="4" s="1"/>
  <c r="BH98" i="4"/>
  <c r="BW98" i="4" s="1"/>
  <c r="AT100" i="4"/>
  <c r="BI100" i="4" s="1"/>
  <c r="AU100" i="4"/>
  <c r="BJ100" i="4" s="1"/>
  <c r="AV100" i="4"/>
  <c r="BK100" i="4" s="1"/>
  <c r="AW100" i="4"/>
  <c r="BL100" i="4" s="1"/>
  <c r="AX100" i="4"/>
  <c r="BM100" i="4" s="1"/>
  <c r="AY100" i="4"/>
  <c r="BN100" i="4" s="1"/>
  <c r="AZ100" i="4"/>
  <c r="BO100" i="4" s="1"/>
  <c r="BA100" i="4"/>
  <c r="BP100" i="4" s="1"/>
  <c r="BB100" i="4"/>
  <c r="BQ100" i="4" s="1"/>
  <c r="BC100" i="4"/>
  <c r="BR100" i="4" s="1"/>
  <c r="BD100" i="4"/>
  <c r="BS100" i="4" s="1"/>
  <c r="BE100" i="4"/>
  <c r="BT100" i="4" s="1"/>
  <c r="BF100" i="4"/>
  <c r="BU100" i="4" s="1"/>
  <c r="BG100" i="4"/>
  <c r="BV100" i="4" s="1"/>
  <c r="BH100" i="4"/>
  <c r="BW100" i="4" s="1"/>
  <c r="E15" i="5"/>
  <c r="E16" i="5"/>
  <c r="E17" i="5"/>
  <c r="E18" i="5"/>
  <c r="E19" i="5"/>
  <c r="E20" i="5"/>
  <c r="E21" i="5"/>
  <c r="E22" i="5"/>
  <c r="E23" i="5"/>
  <c r="E24" i="5"/>
  <c r="E25" i="5"/>
  <c r="E26" i="5"/>
  <c r="E27" i="5"/>
  <c r="E28" i="5"/>
  <c r="D15" i="5"/>
  <c r="D16" i="5"/>
  <c r="D17" i="5"/>
  <c r="D18" i="5"/>
  <c r="D19" i="5"/>
  <c r="D20" i="5"/>
  <c r="D21" i="5"/>
  <c r="D22" i="5"/>
  <c r="D23" i="5"/>
  <c r="D24" i="5"/>
  <c r="D25" i="5"/>
  <c r="D26" i="5"/>
  <c r="D27" i="5"/>
  <c r="D28" i="5"/>
  <c r="K82" i="4" l="1"/>
  <c r="K88" i="4"/>
  <c r="K90" i="4"/>
  <c r="BK72" i="4"/>
  <c r="BK90" i="4"/>
  <c r="L90" i="4" s="1"/>
  <c r="BI87" i="4"/>
  <c r="BI77" i="4"/>
  <c r="K56" i="4"/>
  <c r="K51" i="4"/>
  <c r="K39" i="4"/>
  <c r="K60" i="4"/>
  <c r="BI70" i="4"/>
  <c r="K92" i="4"/>
  <c r="K84" i="4"/>
  <c r="K94" i="4"/>
  <c r="K58" i="4"/>
  <c r="K47" i="4"/>
  <c r="K54" i="4"/>
  <c r="BF88" i="5"/>
  <c r="H64" i="5"/>
  <c r="BF69" i="5"/>
  <c r="BF73" i="5"/>
  <c r="H68" i="5"/>
  <c r="BF63" i="5"/>
  <c r="BF55" i="5"/>
  <c r="BF49" i="5"/>
  <c r="BF45" i="5"/>
  <c r="BF64" i="5"/>
  <c r="I64" i="5" s="1"/>
  <c r="BF79" i="5"/>
  <c r="H76" i="5"/>
  <c r="BF76" i="5"/>
  <c r="H62" i="5"/>
  <c r="H57" i="5"/>
  <c r="BF51" i="5"/>
  <c r="H43" i="5"/>
  <c r="H50" i="5"/>
  <c r="BF50" i="5"/>
  <c r="BF42" i="5"/>
  <c r="H80" i="5"/>
  <c r="BF58" i="5"/>
  <c r="H41" i="5"/>
  <c r="BF90" i="5"/>
  <c r="BF81" i="5"/>
  <c r="BF77" i="5"/>
  <c r="BF75" i="5"/>
  <c r="BF67" i="5"/>
  <c r="BF62" i="5"/>
  <c r="I62" i="5" s="1"/>
  <c r="H70" i="5"/>
  <c r="H86" i="5"/>
  <c r="H89" i="5"/>
  <c r="BD91" i="5"/>
  <c r="G27" i="5" s="1"/>
  <c r="AZ91" i="5"/>
  <c r="G23" i="5" s="1"/>
  <c r="AV91" i="5"/>
  <c r="G19" i="5" s="1"/>
  <c r="AR91" i="5"/>
  <c r="G15" i="5" s="1"/>
  <c r="H78" i="5"/>
  <c r="BE91" i="5"/>
  <c r="G28" i="5" s="1"/>
  <c r="BA91" i="5"/>
  <c r="G24" i="5" s="1"/>
  <c r="AW91" i="5"/>
  <c r="G20" i="5" s="1"/>
  <c r="AS91" i="5"/>
  <c r="G16" i="5" s="1"/>
  <c r="BC91" i="5"/>
  <c r="G26" i="5" s="1"/>
  <c r="AY91" i="5"/>
  <c r="G22" i="5" s="1"/>
  <c r="AU91" i="5"/>
  <c r="G18" i="5" s="1"/>
  <c r="BB91" i="5"/>
  <c r="G25" i="5" s="1"/>
  <c r="AX91" i="5"/>
  <c r="G21" i="5" s="1"/>
  <c r="AT91" i="5"/>
  <c r="G17" i="5" s="1"/>
  <c r="H74" i="5"/>
  <c r="BS74" i="5"/>
  <c r="BK74" i="5"/>
  <c r="BK91" i="5" s="1"/>
  <c r="H19" i="5" s="1"/>
  <c r="BG74" i="5"/>
  <c r="BR74" i="5"/>
  <c r="BN74" i="5"/>
  <c r="BN91" i="5" s="1"/>
  <c r="H22" i="5" s="1"/>
  <c r="BJ74" i="5"/>
  <c r="BJ91" i="5" s="1"/>
  <c r="H18" i="5" s="1"/>
  <c r="BF74" i="5"/>
  <c r="BQ74" i="5"/>
  <c r="BM74" i="5"/>
  <c r="BM91" i="5" s="1"/>
  <c r="H21" i="5" s="1"/>
  <c r="BI74" i="5"/>
  <c r="BI91" i="5" s="1"/>
  <c r="H17" i="5" s="1"/>
  <c r="AQ91" i="5"/>
  <c r="G14" i="5" s="1"/>
  <c r="BT74" i="5"/>
  <c r="BP74" i="5"/>
  <c r="BL74" i="5"/>
  <c r="BL91" i="5" s="1"/>
  <c r="H20" i="5" s="1"/>
  <c r="BH74" i="5"/>
  <c r="L51" i="4"/>
  <c r="L84" i="4"/>
  <c r="L92" i="4"/>
  <c r="L94" i="4"/>
  <c r="K74" i="4"/>
  <c r="K71" i="4"/>
  <c r="BI71" i="4"/>
  <c r="K68" i="4"/>
  <c r="K64" i="4"/>
  <c r="BA101" i="4"/>
  <c r="G21" i="4" s="1"/>
  <c r="AV101" i="4"/>
  <c r="G16" i="4" s="1"/>
  <c r="AU101" i="4"/>
  <c r="G15" i="4" s="1"/>
  <c r="BP89" i="4"/>
  <c r="D17" i="4"/>
  <c r="E15" i="4"/>
  <c r="E16" i="4"/>
  <c r="E17" i="4"/>
  <c r="E18" i="4"/>
  <c r="E19" i="4"/>
  <c r="E20" i="4"/>
  <c r="E21" i="4"/>
  <c r="E22" i="4"/>
  <c r="E23" i="4"/>
  <c r="E24" i="4"/>
  <c r="E25" i="4"/>
  <c r="E26" i="4"/>
  <c r="E27" i="4"/>
  <c r="E28" i="4"/>
  <c r="D15" i="4"/>
  <c r="D16" i="4"/>
  <c r="D18" i="4"/>
  <c r="D19" i="4"/>
  <c r="D20" i="4"/>
  <c r="D21" i="4"/>
  <c r="D22" i="4"/>
  <c r="D23" i="4"/>
  <c r="D24" i="4"/>
  <c r="D25" i="4"/>
  <c r="D26" i="4"/>
  <c r="D27" i="4"/>
  <c r="D28" i="4"/>
  <c r="F28" i="6"/>
  <c r="F28" i="5" s="1"/>
  <c r="BT70" i="5" s="1"/>
  <c r="I70" i="5" s="1"/>
  <c r="F27" i="6"/>
  <c r="F27" i="5" s="1"/>
  <c r="BS86" i="5" s="1"/>
  <c r="F26" i="6"/>
  <c r="F26" i="5" s="1"/>
  <c r="BR89" i="5" s="1"/>
  <c r="I89" i="5" s="1"/>
  <c r="F25" i="6"/>
  <c r="F25" i="5" s="1"/>
  <c r="BQ78" i="5" s="1"/>
  <c r="F24" i="6"/>
  <c r="F24" i="5" s="1"/>
  <c r="F23" i="5"/>
  <c r="BO74" i="5" s="1"/>
  <c r="BO91" i="5" s="1"/>
  <c r="H23" i="5" s="1"/>
  <c r="F22" i="5"/>
  <c r="F20" i="6"/>
  <c r="F20" i="5" s="1"/>
  <c r="F21" i="6"/>
  <c r="F21" i="5" s="1"/>
  <c r="H91" i="5" l="1"/>
  <c r="F21" i="4"/>
  <c r="BP54" i="4" s="1"/>
  <c r="L54" i="4" s="1"/>
  <c r="G21" i="6"/>
  <c r="BQ91" i="5"/>
  <c r="H25" i="5" s="1"/>
  <c r="I78" i="5"/>
  <c r="I86" i="5"/>
  <c r="BS91" i="5"/>
  <c r="H27" i="5" s="1"/>
  <c r="BP91" i="5"/>
  <c r="H24" i="5" s="1"/>
  <c r="BT91" i="5"/>
  <c r="H28" i="5" s="1"/>
  <c r="BR91" i="5"/>
  <c r="H26" i="5" s="1"/>
  <c r="G29" i="5"/>
  <c r="G15" i="6"/>
  <c r="G16" i="6"/>
  <c r="I74" i="5"/>
  <c r="F27" i="4"/>
  <c r="F23" i="4"/>
  <c r="BR60" i="4" s="1"/>
  <c r="L60" i="4" s="1"/>
  <c r="F22" i="4"/>
  <c r="BQ58" i="4" s="1"/>
  <c r="L58" i="4" s="1"/>
  <c r="F26" i="4"/>
  <c r="BU71" i="4" s="1"/>
  <c r="L71" i="4" s="1"/>
  <c r="F25" i="4"/>
  <c r="BT68" i="4" s="1"/>
  <c r="L68" i="4" s="1"/>
  <c r="F28" i="4"/>
  <c r="BW74" i="4" s="1"/>
  <c r="L74" i="4" s="1"/>
  <c r="F24" i="4"/>
  <c r="BS64" i="4" s="1"/>
  <c r="L64" i="4" s="1"/>
  <c r="F20" i="4"/>
  <c r="BV89" i="4"/>
  <c r="BT89" i="4"/>
  <c r="BU89" i="4"/>
  <c r="BL89" i="4"/>
  <c r="BQ89" i="4"/>
  <c r="BS89" i="4"/>
  <c r="BN89" i="4"/>
  <c r="BR89" i="4"/>
  <c r="C28" i="6"/>
  <c r="C27" i="6"/>
  <c r="C26" i="6"/>
  <c r="C25" i="6"/>
  <c r="C24" i="6"/>
  <c r="C21" i="6"/>
  <c r="C15" i="6"/>
  <c r="C19" i="6"/>
  <c r="C18" i="6"/>
  <c r="C17" i="6"/>
  <c r="BP101" i="4" l="1"/>
  <c r="H21" i="4" s="1"/>
  <c r="H21" i="6" s="1"/>
  <c r="C21" i="5"/>
  <c r="C21" i="4"/>
  <c r="C25" i="5"/>
  <c r="C25" i="4"/>
  <c r="C22" i="5"/>
  <c r="C22" i="4"/>
  <c r="C26" i="5"/>
  <c r="C26" i="4"/>
  <c r="C20" i="5"/>
  <c r="C20" i="4"/>
  <c r="C23" i="5"/>
  <c r="C23" i="4"/>
  <c r="C27" i="5"/>
  <c r="C27" i="4"/>
  <c r="C15" i="5"/>
  <c r="C15" i="4"/>
  <c r="C24" i="5"/>
  <c r="C24" i="4"/>
  <c r="C28" i="5"/>
  <c r="C28" i="4"/>
  <c r="C19" i="5"/>
  <c r="C19" i="4"/>
  <c r="C18" i="5"/>
  <c r="C18" i="4"/>
  <c r="C17" i="5"/>
  <c r="C17" i="4"/>
  <c r="BO89" i="4"/>
  <c r="BW89" i="4" l="1"/>
  <c r="BK101" i="4" l="1"/>
  <c r="H16" i="4" s="1"/>
  <c r="BD101" i="4"/>
  <c r="G24" i="4" s="1"/>
  <c r="G24" i="6" s="1"/>
  <c r="AW101" i="4" l="1"/>
  <c r="G17" i="4" s="1"/>
  <c r="G17" i="6" s="1"/>
  <c r="BQ101" i="4"/>
  <c r="H22" i="4" s="1"/>
  <c r="H22" i="6" s="1"/>
  <c r="BB101" i="4"/>
  <c r="G22" i="4" s="1"/>
  <c r="G22" i="6" s="1"/>
  <c r="BN101" i="4"/>
  <c r="H19" i="4" s="1"/>
  <c r="H19" i="6" s="1"/>
  <c r="AY101" i="4"/>
  <c r="G19" i="4" s="1"/>
  <c r="G19" i="6" s="1"/>
  <c r="BM101" i="4"/>
  <c r="H18" i="4" s="1"/>
  <c r="H18" i="6" s="1"/>
  <c r="AX101" i="4"/>
  <c r="G18" i="4" s="1"/>
  <c r="G18" i="6" s="1"/>
  <c r="BR101" i="4"/>
  <c r="H23" i="4" s="1"/>
  <c r="H23" i="6" s="1"/>
  <c r="BC101" i="4"/>
  <c r="G23" i="4" s="1"/>
  <c r="G23" i="6" s="1"/>
  <c r="BS101" i="4"/>
  <c r="H24" i="4" s="1"/>
  <c r="H24" i="6" s="1"/>
  <c r="AZ101" i="4"/>
  <c r="G20" i="4" s="1"/>
  <c r="G20" i="6" s="1"/>
  <c r="BG101" i="4"/>
  <c r="G27" i="4" s="1"/>
  <c r="G27" i="6" s="1"/>
  <c r="BE101" i="4"/>
  <c r="G25" i="4" s="1"/>
  <c r="G25" i="6" s="1"/>
  <c r="BF101" i="4"/>
  <c r="G26" i="4" s="1"/>
  <c r="G26" i="6" s="1"/>
  <c r="D14" i="5"/>
  <c r="BH91" i="5"/>
  <c r="H16" i="5" s="1"/>
  <c r="H16" i="6" l="1"/>
  <c r="BH101" i="4"/>
  <c r="G28" i="4" s="1"/>
  <c r="G28" i="6" s="1"/>
  <c r="BU101" i="4"/>
  <c r="H26" i="4" s="1"/>
  <c r="H26" i="6" s="1"/>
  <c r="BV101" i="4"/>
  <c r="H27" i="4" s="1"/>
  <c r="H27" i="6" s="1"/>
  <c r="BT101" i="4"/>
  <c r="H25" i="4" s="1"/>
  <c r="H25" i="6" s="1"/>
  <c r="AT101" i="4"/>
  <c r="G14" i="4" s="1"/>
  <c r="G29" i="4" l="1"/>
  <c r="BW101" i="4"/>
  <c r="H28" i="4" s="1"/>
  <c r="H28" i="6" s="1"/>
  <c r="BO101" i="4"/>
  <c r="H20" i="4" s="1"/>
  <c r="H20" i="6" s="1"/>
  <c r="H31" i="4" l="1"/>
  <c r="K101" i="4" l="1"/>
  <c r="D14" i="4" l="1"/>
  <c r="E14" i="5" l="1"/>
  <c r="C2" i="5"/>
  <c r="C3" i="5"/>
  <c r="C5" i="5"/>
  <c r="C4" i="5"/>
  <c r="C5" i="4"/>
  <c r="C3" i="4"/>
  <c r="C4" i="4"/>
  <c r="H31" i="5" l="1"/>
  <c r="E14" i="4" l="1"/>
  <c r="C16" i="6"/>
  <c r="C14" i="6"/>
  <c r="C14" i="5" s="1"/>
  <c r="C4" i="2"/>
  <c r="C5" i="2"/>
  <c r="C6" i="2"/>
  <c r="C7" i="2"/>
  <c r="C8" i="2"/>
  <c r="C9" i="2"/>
  <c r="C10" i="2"/>
  <c r="C11" i="2"/>
  <c r="C12" i="2"/>
  <c r="C13" i="2"/>
  <c r="C14" i="2"/>
  <c r="C15" i="2"/>
  <c r="C16" i="5" l="1"/>
  <c r="C16" i="4"/>
  <c r="F16" i="6"/>
  <c r="F19" i="6"/>
  <c r="F18" i="6"/>
  <c r="F15" i="6"/>
  <c r="C14" i="4"/>
  <c r="F14" i="4" l="1"/>
  <c r="F14" i="5"/>
  <c r="F15" i="5"/>
  <c r="F15" i="4"/>
  <c r="F19" i="5"/>
  <c r="F19" i="4"/>
  <c r="F18" i="5"/>
  <c r="F18" i="4"/>
  <c r="F17" i="5"/>
  <c r="F17" i="4"/>
  <c r="F16" i="5"/>
  <c r="F16" i="4"/>
  <c r="G14" i="6"/>
  <c r="BI43" i="4" l="1"/>
  <c r="L43" i="4" s="1"/>
  <c r="BI39" i="4"/>
  <c r="BF39" i="5"/>
  <c r="I39" i="5" s="1"/>
  <c r="BF41" i="5"/>
  <c r="I41" i="5" s="1"/>
  <c r="BF43" i="5"/>
  <c r="I43" i="5" s="1"/>
  <c r="BJ39" i="4"/>
  <c r="BJ82" i="4"/>
  <c r="L82" i="4" s="1"/>
  <c r="BG50" i="5"/>
  <c r="I50" i="5" s="1"/>
  <c r="BG76" i="5"/>
  <c r="I76" i="5" s="1"/>
  <c r="BG80" i="5"/>
  <c r="I80" i="5" s="1"/>
  <c r="BF68" i="5"/>
  <c r="I68" i="5" s="1"/>
  <c r="BF57" i="5"/>
  <c r="I57" i="5" s="1"/>
  <c r="BI56" i="4"/>
  <c r="L56" i="4" s="1"/>
  <c r="BI88" i="4"/>
  <c r="L88" i="4" s="1"/>
  <c r="BL47" i="4"/>
  <c r="L47" i="4" s="1"/>
  <c r="G29" i="6"/>
  <c r="I91" i="5" l="1"/>
  <c r="BI101" i="4"/>
  <c r="H14" i="4" s="1"/>
  <c r="BF91" i="5"/>
  <c r="H14" i="5" s="1"/>
  <c r="BG91" i="5"/>
  <c r="H15" i="5" s="1"/>
  <c r="L39" i="4"/>
  <c r="BJ101" i="4"/>
  <c r="H15" i="4" s="1"/>
  <c r="BL101" i="4"/>
  <c r="H17" i="4" s="1"/>
  <c r="H17" i="6" s="1"/>
  <c r="H15" i="6" l="1"/>
  <c r="H14" i="6"/>
  <c r="L101" i="4"/>
  <c r="H29" i="5"/>
  <c r="H32" i="5" s="1"/>
  <c r="H29" i="4"/>
  <c r="H32" i="4" s="1"/>
  <c r="H29" i="6" l="1"/>
  <c r="H33" i="6" s="1"/>
  <c r="H34" i="6" s="1"/>
</calcChain>
</file>

<file path=xl/sharedStrings.xml><?xml version="1.0" encoding="utf-8"?>
<sst xmlns="http://schemas.openxmlformats.org/spreadsheetml/2006/main" count="728" uniqueCount="394">
  <si>
    <t>Пон</t>
  </si>
  <si>
    <t>Вт</t>
  </si>
  <si>
    <t>Ср</t>
  </si>
  <si>
    <t>Чет</t>
  </si>
  <si>
    <t>Пет</t>
  </si>
  <si>
    <t>Коефициент</t>
  </si>
  <si>
    <t>Haupttarif</t>
  </si>
  <si>
    <t>Eventtarif</t>
  </si>
  <si>
    <t>01 Standardtarif Allgemein</t>
  </si>
  <si>
    <t>21 Eventtarif Sport Bundesliga</t>
  </si>
  <si>
    <t>11 Standardtarif Sport</t>
  </si>
  <si>
    <t>22 Eventtarif Sport Live</t>
  </si>
  <si>
    <t>30 Gegeneventtarif</t>
  </si>
  <si>
    <t>23 Eventtarif Sportgroßevents (EM/WM)</t>
  </si>
  <si>
    <t>31 Regionale Sonderwerbeformen</t>
  </si>
  <si>
    <t>70 Best Minute Bundesliga/Tagesschau</t>
  </si>
  <si>
    <t>33 Gegeneventtarif Solospot</t>
  </si>
  <si>
    <t>72 Solospot Sportgroßevents (EM/WM)</t>
  </si>
  <si>
    <t>34 Gegeneventtarif Splitscreen</t>
  </si>
  <si>
    <t>73 Splitscreen Sportgroßevents (EM/WM)</t>
  </si>
  <si>
    <t>71 Best Second</t>
  </si>
  <si>
    <t>74 Solospot Sport Live</t>
  </si>
  <si>
    <t>78 Splitscreen Allgemein </t>
  </si>
  <si>
    <t>75 Splitscreen Sport Live</t>
  </si>
  <si>
    <t>79 Solospot Allgemein </t>
  </si>
  <si>
    <t>76 Solospot Sportschau Bundesliga</t>
  </si>
  <si>
    <t>80 Best Minute  </t>
  </si>
  <si>
    <t>77 Splitscreen Sportschau Bundesliga</t>
  </si>
  <si>
    <t>01 Рекламен блок</t>
  </si>
  <si>
    <t>02 Соло реклама</t>
  </si>
  <si>
    <t>03 Най-добрите секунди</t>
  </si>
  <si>
    <t>04 Брандирана шапка Реклама</t>
  </si>
  <si>
    <t>Брой излъчвания</t>
  </si>
  <si>
    <t>Брутен бюджет</t>
  </si>
  <si>
    <t>5"</t>
  </si>
  <si>
    <t>10"</t>
  </si>
  <si>
    <t>15"</t>
  </si>
  <si>
    <t>20"</t>
  </si>
  <si>
    <t>25"</t>
  </si>
  <si>
    <t>30"</t>
  </si>
  <si>
    <t>35"</t>
  </si>
  <si>
    <t>40"</t>
  </si>
  <si>
    <t>45"</t>
  </si>
  <si>
    <t>50"</t>
  </si>
  <si>
    <t>55"</t>
  </si>
  <si>
    <t>60"</t>
  </si>
  <si>
    <t>Spot Length</t>
  </si>
  <si>
    <t>% of 30" TVC</t>
  </si>
  <si>
    <t>Цена спрямо 30" клип</t>
  </si>
  <si>
    <t>Отстъпка</t>
  </si>
  <si>
    <t>Index</t>
  </si>
  <si>
    <t>Линейно изчисление</t>
  </si>
  <si>
    <t>Брой B</t>
  </si>
  <si>
    <t>Брой C</t>
  </si>
  <si>
    <t>Рекламен клип</t>
  </si>
  <si>
    <t>Да</t>
  </si>
  <si>
    <t>Не</t>
  </si>
  <si>
    <t>Буква</t>
  </si>
  <si>
    <t>Цена А</t>
  </si>
  <si>
    <t>Цена B</t>
  </si>
  <si>
    <t>Цена C</t>
  </si>
  <si>
    <t>Дължина на клипа</t>
  </si>
  <si>
    <t>Брутна цена</t>
  </si>
  <si>
    <t>Нетен бюджет</t>
  </si>
  <si>
    <t>Вид</t>
  </si>
  <si>
    <t>Предаване</t>
  </si>
  <si>
    <t>Рекламен блок</t>
  </si>
  <si>
    <t>Aгенция</t>
  </si>
  <si>
    <t>Клиент</t>
  </si>
  <si>
    <t>Кампания</t>
  </si>
  <si>
    <t>Период</t>
  </si>
  <si>
    <t>Събота</t>
  </si>
  <si>
    <t>Неделя</t>
  </si>
  <si>
    <t>Февруари</t>
  </si>
  <si>
    <t>Март</t>
  </si>
  <si>
    <t>Април</t>
  </si>
  <si>
    <t xml:space="preserve">Платени репортажи и интервюта:  </t>
  </si>
  <si>
    <t>Име на клипа</t>
  </si>
  <si>
    <t>Цена с ДДС:</t>
  </si>
  <si>
    <t>Спонсорски заставки</t>
  </si>
  <si>
    <t>Цените, посочени в Рекламната тарифа не включват ДДС.</t>
  </si>
  <si>
    <t>Клипове с различна дължина се изчисляват линейно спрямо цената за 30 секунден клип.</t>
  </si>
  <si>
    <t>Цена*</t>
  </si>
  <si>
    <t>Дължина</t>
  </si>
  <si>
    <t>Cut in / хоризонтална форма</t>
  </si>
  <si>
    <t>* Цена = ценови коефициент към цена на 30" клип</t>
  </si>
  <si>
    <t>Алтернативни форми</t>
  </si>
  <si>
    <t>Часова зона</t>
  </si>
  <si>
    <t>Брой A</t>
  </si>
  <si>
    <t>Skyscarper / вертикална форма</t>
  </si>
  <si>
    <t>Linear Spots</t>
  </si>
  <si>
    <t>Брой D</t>
  </si>
  <si>
    <t>Брой E</t>
  </si>
  <si>
    <t>Брой F</t>
  </si>
  <si>
    <t>Брой G</t>
  </si>
  <si>
    <t>Брой H</t>
  </si>
  <si>
    <t>Брой I</t>
  </si>
  <si>
    <t>Брой J</t>
  </si>
  <si>
    <t>Брой K</t>
  </si>
  <si>
    <t>Брой L</t>
  </si>
  <si>
    <t>Брой M</t>
  </si>
  <si>
    <t>Брой N</t>
  </si>
  <si>
    <t>Брой O</t>
  </si>
  <si>
    <t>Спонсориран Каш Реклама</t>
  </si>
  <si>
    <t>Спонсориран Каш Реклама + 1ва позиция в блок</t>
  </si>
  <si>
    <t>Програмен Каш реклама + 1ва позиция в блок</t>
  </si>
  <si>
    <t>Премиум Спонсориран Каш Реклама</t>
  </si>
  <si>
    <t>Брандирано ID</t>
  </si>
  <si>
    <t>Брандинран Бъг</t>
  </si>
  <si>
    <t>7"</t>
  </si>
  <si>
    <t>Цена D</t>
  </si>
  <si>
    <t>Цена E</t>
  </si>
  <si>
    <t>Цена F</t>
  </si>
  <si>
    <t>Цена G</t>
  </si>
  <si>
    <t>Цена H</t>
  </si>
  <si>
    <t>Цена I</t>
  </si>
  <si>
    <t>Цена J</t>
  </si>
  <si>
    <t>Цена K</t>
  </si>
  <si>
    <t>Цена L</t>
  </si>
  <si>
    <t>Цена M</t>
  </si>
  <si>
    <t>Цена N</t>
  </si>
  <si>
    <t>Цена O</t>
  </si>
  <si>
    <t>7" Спонсорски заставки</t>
  </si>
  <si>
    <t>7" Спонсориран Каш Реклама</t>
  </si>
  <si>
    <t>5" Спонсориран Каш Реклама + 1ва позиция в блок</t>
  </si>
  <si>
    <t>5" Програмен Каш реклама + 1ва позиция в блок</t>
  </si>
  <si>
    <t>10" Премиум Спонсориран Каш Реклама</t>
  </si>
  <si>
    <t>10" Брандирано ID</t>
  </si>
  <si>
    <t>7" Брандинран Бъг</t>
  </si>
  <si>
    <t>7" Cut in / хоризонтална форма</t>
  </si>
  <si>
    <t>7" Skyscarper / вертикална форма</t>
  </si>
  <si>
    <t>Kash + spot</t>
  </si>
  <si>
    <t>AB 01-07-01</t>
  </si>
  <si>
    <t>AB 01-07-02</t>
  </si>
  <si>
    <t>AB 01-09-01</t>
  </si>
  <si>
    <t>AB 01-10-01</t>
  </si>
  <si>
    <t>AB 01-11-01</t>
  </si>
  <si>
    <t>AB 01-11-02</t>
  </si>
  <si>
    <t>AB 01-12-01</t>
  </si>
  <si>
    <t>AB 01-13-01</t>
  </si>
  <si>
    <t>AB 01-14-01</t>
  </si>
  <si>
    <t>AB 01-14-02</t>
  </si>
  <si>
    <t>AB 01-15-01</t>
  </si>
  <si>
    <t>AB 01-16-01</t>
  </si>
  <si>
    <t>AB 01-17-01</t>
  </si>
  <si>
    <t>AB 01-18-01</t>
  </si>
  <si>
    <t>AB 01-19-01</t>
  </si>
  <si>
    <t>AB 01-20-01</t>
  </si>
  <si>
    <t>AB 01-20-02</t>
  </si>
  <si>
    <t>AB 01-21-01</t>
  </si>
  <si>
    <t>AB 01-21-02</t>
  </si>
  <si>
    <t>AB 01-22-01</t>
  </si>
  <si>
    <t>AB 01-23-01</t>
  </si>
  <si>
    <t>AB 02-07-01</t>
  </si>
  <si>
    <t>AB 02-07-02</t>
  </si>
  <si>
    <t>AB 02-09-01</t>
  </si>
  <si>
    <t>AB 02-10-01</t>
  </si>
  <si>
    <t>AB 02-11-01</t>
  </si>
  <si>
    <t>AB 02-11-02</t>
  </si>
  <si>
    <t>AB 02-12-01</t>
  </si>
  <si>
    <t>AB 02-13-01</t>
  </si>
  <si>
    <t>AB 02-14-01</t>
  </si>
  <si>
    <t>AB 02-14-02</t>
  </si>
  <si>
    <t>AB 02-15-01</t>
  </si>
  <si>
    <t>AB 02-16-01</t>
  </si>
  <si>
    <t>AB 02-17-01</t>
  </si>
  <si>
    <t>AB 02-18-01</t>
  </si>
  <si>
    <t>AB 02-19-01</t>
  </si>
  <si>
    <t>AB 02-20-01</t>
  </si>
  <si>
    <t>AB 02-20-02</t>
  </si>
  <si>
    <t>AB 02-21-01</t>
  </si>
  <si>
    <t>AB 02-21-02</t>
  </si>
  <si>
    <t>AB 02-22-01</t>
  </si>
  <si>
    <t>AB 02-23-01</t>
  </si>
  <si>
    <t>AB 03-07-01</t>
  </si>
  <si>
    <t>AB 03-07-02</t>
  </si>
  <si>
    <t>AB 03-09-01</t>
  </si>
  <si>
    <t>AB 03-10-01</t>
  </si>
  <si>
    <t>AB 03-11-01</t>
  </si>
  <si>
    <t>AB 03-11-02</t>
  </si>
  <si>
    <t>AB 03-12-01</t>
  </si>
  <si>
    <t>AB 03-13-01</t>
  </si>
  <si>
    <t>AB 03-14-01</t>
  </si>
  <si>
    <t>AB 03-14-02</t>
  </si>
  <si>
    <t>AB 03-15-01</t>
  </si>
  <si>
    <t>AB 03-16-01</t>
  </si>
  <si>
    <t>AB 03-17-01</t>
  </si>
  <si>
    <t>AB 03-18-01</t>
  </si>
  <si>
    <t>AB 03-19-01</t>
  </si>
  <si>
    <t>AB 03-20-01</t>
  </si>
  <si>
    <t>AB 03-20-02</t>
  </si>
  <si>
    <t>AB 03-21-01</t>
  </si>
  <si>
    <t>AB 03-21-02</t>
  </si>
  <si>
    <t>AB 03-22-01</t>
  </si>
  <si>
    <t>AB 03-23-01</t>
  </si>
  <si>
    <t>AB 04-07-01</t>
  </si>
  <si>
    <t>AB 04-07-02</t>
  </si>
  <si>
    <t>AB 04-09-01</t>
  </si>
  <si>
    <t>AB 04-10-01</t>
  </si>
  <si>
    <t>AB 04-11-01</t>
  </si>
  <si>
    <t>AB 04-11-02</t>
  </si>
  <si>
    <t>AB 04-12-01</t>
  </si>
  <si>
    <t>AB 04-13-01</t>
  </si>
  <si>
    <t>AB 04-14-01</t>
  </si>
  <si>
    <t>AB 04-14-02</t>
  </si>
  <si>
    <t>AB 04-15-01</t>
  </si>
  <si>
    <t>AB 04-16-01</t>
  </si>
  <si>
    <t>AB 04-17-01</t>
  </si>
  <si>
    <t>AB 04-18-01</t>
  </si>
  <si>
    <t>AB 04-19-01</t>
  </si>
  <si>
    <t>AB 04-20-01</t>
  </si>
  <si>
    <t>AB 04-20-02</t>
  </si>
  <si>
    <t>AB 04-21-01</t>
  </si>
  <si>
    <t>AB 04-21-02</t>
  </si>
  <si>
    <t>AB 04-22-01</t>
  </si>
  <si>
    <t>AB 04-23-01</t>
  </si>
  <si>
    <t>AB 05-07-01</t>
  </si>
  <si>
    <t>AB 05-07-02</t>
  </si>
  <si>
    <t>AB 05-09-01</t>
  </si>
  <si>
    <t>AB 05-10-01</t>
  </si>
  <si>
    <t>AB 05-11-01</t>
  </si>
  <si>
    <t>AB 05-11-02</t>
  </si>
  <si>
    <t>AB 05-12-01</t>
  </si>
  <si>
    <t>AB 05-13-01</t>
  </si>
  <si>
    <t>AB 05-14-01</t>
  </si>
  <si>
    <t>AB 05-14-02</t>
  </si>
  <si>
    <t>AB 05-15-01</t>
  </si>
  <si>
    <t>AB 05-16-01</t>
  </si>
  <si>
    <t>AB 05-17-01</t>
  </si>
  <si>
    <t>AB 05-18-01</t>
  </si>
  <si>
    <t>AB 05-19-01</t>
  </si>
  <si>
    <t>AB 05-20-01</t>
  </si>
  <si>
    <t>AB 05-20-02</t>
  </si>
  <si>
    <t>AB 05-21-01</t>
  </si>
  <si>
    <t>AB 05-21-02</t>
  </si>
  <si>
    <t>AB 05-22-01</t>
  </si>
  <si>
    <t>AB 05-23-01</t>
  </si>
  <si>
    <t>AB 06-08-01</t>
  </si>
  <si>
    <t>AB 06-09-01</t>
  </si>
  <si>
    <t>AB 06-10-01</t>
  </si>
  <si>
    <t>AB 06-11-01</t>
  </si>
  <si>
    <t>AB 06-12-01</t>
  </si>
  <si>
    <t>AB 06-15-01</t>
  </si>
  <si>
    <t>AB 06-17-01</t>
  </si>
  <si>
    <t>AB 06-18-01</t>
  </si>
  <si>
    <t>AB 06-19-01</t>
  </si>
  <si>
    <t>AB 06-19-02</t>
  </si>
  <si>
    <t>AB 06-21-01</t>
  </si>
  <si>
    <t>AB 06-21-02</t>
  </si>
  <si>
    <t>AB 06-22-01</t>
  </si>
  <si>
    <t>AB 06-23-01</t>
  </si>
  <si>
    <t>AB 07-08-01</t>
  </si>
  <si>
    <t>AB 07-09-01</t>
  </si>
  <si>
    <t>AB 07-10-01</t>
  </si>
  <si>
    <t>AB 07-11-01</t>
  </si>
  <si>
    <t>AB 07-12-01</t>
  </si>
  <si>
    <t>AB 07-15-01</t>
  </si>
  <si>
    <t>AB 07-17-01</t>
  </si>
  <si>
    <t>AB 07-18-01</t>
  </si>
  <si>
    <t>AB 07-19-01</t>
  </si>
  <si>
    <t>AB 07-19-02</t>
  </si>
  <si>
    <t>AB 07-20-01</t>
  </si>
  <si>
    <t>AB 07-20-02</t>
  </si>
  <si>
    <t>AB 07-21-01</t>
  </si>
  <si>
    <t>AB 07-21-02</t>
  </si>
  <si>
    <t>AB 07-22-01</t>
  </si>
  <si>
    <t>AB 07-23-01</t>
  </si>
  <si>
    <t xml:space="preserve">Отстъпки и общи условия </t>
  </si>
  <si>
    <t>Сезонни коефициенти</t>
  </si>
  <si>
    <t>Гарантиран  нетен обем</t>
  </si>
  <si>
    <t>Авансова отстъпка</t>
  </si>
  <si>
    <t>Месец</t>
  </si>
  <si>
    <t>Януари</t>
  </si>
  <si>
    <t>Май</t>
  </si>
  <si>
    <t>Юни</t>
  </si>
  <si>
    <t>Юли</t>
  </si>
  <si>
    <t>Август</t>
  </si>
  <si>
    <t xml:space="preserve">Над 250 000 лв. </t>
  </si>
  <si>
    <t>по договаряне</t>
  </si>
  <si>
    <t>Септември</t>
  </si>
  <si>
    <t>Октомври</t>
  </si>
  <si>
    <t>Отстъпка за рекламна агенция</t>
  </si>
  <si>
    <t>Ноември</t>
  </si>
  <si>
    <t>Декември</t>
  </si>
  <si>
    <t>Отстъпките се начисляват последователно, в реда: 
1) обемна, 2) за рекламна агенция,  3) за ранно договаряне, 4) кросмедийна</t>
  </si>
  <si>
    <t>Базова Цена 30"</t>
  </si>
  <si>
    <t>Поради значимостта на новинарските емисии и промените в тяхната продължителност при извънредни събития, промяната в дължината на емисията и закъснението с до няколко минути в излъчването на рекламния блок  не се счита за неизпълнение на договорните отношения.</t>
  </si>
  <si>
    <t>Bloomberg TV изготвя специални предложения, съобразени със специфичните нужди на клиента, включващи всички разрешени алтернативни форми на реклама.</t>
  </si>
  <si>
    <t>Bloomberg TV си запазва правото да променя часовите пояси на рекламните блокове и да прави промени в програмната схема.</t>
  </si>
  <si>
    <t xml:space="preserve">Всички отстъпки и условия за реклама в Bloomberg TV, можете да прочетете в официално публикуваните тарифи и условия тук: </t>
  </si>
  <si>
    <t>Всички промени в Рекламната тарифа влизат в сила от деня на  публикуване на изменението на сайта bloombergtv.bg</t>
  </si>
  <si>
    <t>Цитати на седмицата /п./</t>
  </si>
  <si>
    <t>Водещите новини</t>
  </si>
  <si>
    <t>Светът е бизнес с Ивайло Лаков /п./</t>
  </si>
  <si>
    <t>AB 01-08-01</t>
  </si>
  <si>
    <t>AB 01-08-02</t>
  </si>
  <si>
    <t>AB 02-08-02</t>
  </si>
  <si>
    <t>AB 02-08-01</t>
  </si>
  <si>
    <t>AB 03-08-01</t>
  </si>
  <si>
    <t>AB 04-08-01</t>
  </si>
  <si>
    <t>AB 05-08-01</t>
  </si>
  <si>
    <t>AB 03-08-02</t>
  </si>
  <si>
    <t>AB 04-08-02</t>
  </si>
  <si>
    <t>AB 05-08-02</t>
  </si>
  <si>
    <t>Update /п./</t>
  </si>
  <si>
    <t>Клуб Investor /п/</t>
  </si>
  <si>
    <t>AB 01-17-02</t>
  </si>
  <si>
    <t>AB 02-17-02</t>
  </si>
  <si>
    <t>AB 03-17-02</t>
  </si>
  <si>
    <t>AB 04-17-02</t>
  </si>
  <si>
    <t>AB 05-17-02</t>
  </si>
  <si>
    <t>Светът е бизнес с Ивайло Лаков</t>
  </si>
  <si>
    <t>Светът е бизнес с Ивайло Лаков – най-интересното от седмицата</t>
  </si>
  <si>
    <t>AB 06-12-02</t>
  </si>
  <si>
    <t>AB 06-18-02</t>
  </si>
  <si>
    <t>Клуб Investor с Ивайло Лаков</t>
  </si>
  <si>
    <t>AB 06-20-01</t>
  </si>
  <si>
    <t>Клуб Investor с Ивайло Лаков /п./</t>
  </si>
  <si>
    <t>Update  /п./</t>
  </si>
  <si>
    <t>AB 06-01-01</t>
  </si>
  <si>
    <t>AB 07-01-01</t>
  </si>
  <si>
    <t>Документална поредица на Bloomberg</t>
  </si>
  <si>
    <t>ИмоТиТе</t>
  </si>
  <si>
    <t>Клуб Investor /п./</t>
  </si>
  <si>
    <t>Клуб Investor  /п./</t>
  </si>
  <si>
    <t>ИмоТиТе /п./</t>
  </si>
  <si>
    <t>AB 07-12-02</t>
  </si>
  <si>
    <t>Цитати на деня</t>
  </si>
  <si>
    <t>Цитати на седмицата</t>
  </si>
  <si>
    <t>50 000 лв.*</t>
  </si>
  <si>
    <t>* При гаранция на нетен бюджет мин 50 000 лв. за TV е възможно договаряне на цена на TRP.</t>
  </si>
  <si>
    <t>** Oтстъпката е полагаема при сключване на договори за обемен ангажимент Digital и TV, при условие, че бюджета за TV e в съотношение нe по-малко от 25% от бюджета за Digital.</t>
  </si>
  <si>
    <t>Колела /п./</t>
  </si>
  <si>
    <t>Колела</t>
  </si>
  <si>
    <t>AB 01-18-02</t>
  </si>
  <si>
    <t>AB 02-18-02</t>
  </si>
  <si>
    <t>AB 03-18-02</t>
  </si>
  <si>
    <t>AB 04-18-02</t>
  </si>
  <si>
    <t>AB 05-18-02</t>
  </si>
  <si>
    <t>Bloomberg TV Bulgaria</t>
  </si>
  <si>
    <t>Кросмедийна отстъпка **</t>
  </si>
  <si>
    <t>Бизнес старт – сутрешен блок с Роселина Петкова  и Христо Николов</t>
  </si>
  <si>
    <t>Бизнес старт – сутрешен блок с Роселина Петкова  и Христо Николов /п./</t>
  </si>
  <si>
    <t>В развитие – дневен блок с Вероника Денизова /п./</t>
  </si>
  <si>
    <t>В развитие – дневен блок с Вероника Денизова</t>
  </si>
  <si>
    <t xml:space="preserve"> Над 1 минута - линейно, спрямо цената за 1 минута</t>
  </si>
  <si>
    <t xml:space="preserve"> Заснемане и монтаж на платен репортаж – 750 лв.</t>
  </si>
  <si>
    <t>Made In Green с Роселина Петкова</t>
  </si>
  <si>
    <t>Made In Green с Роселина Петкова  /п./</t>
  </si>
  <si>
    <t xml:space="preserve">Авиошоу с Александър Богоявленски </t>
  </si>
  <si>
    <t>Авиошоу с Александър Богоявленски /п./</t>
  </si>
  <si>
    <t>AB 07-13-01</t>
  </si>
  <si>
    <t>Авиошоу /п./</t>
  </si>
  <si>
    <t>Made In Green /п./</t>
  </si>
  <si>
    <t>Авиошоу/п./</t>
  </si>
  <si>
    <t>ИмоТиТе/п./</t>
  </si>
  <si>
    <t>Бизнес старт - най-доброто от седмицата</t>
  </si>
  <si>
    <t>В развитие - най-доброто от седмицата</t>
  </si>
  <si>
    <t>AB 06-22-02</t>
  </si>
  <si>
    <t>AB 07-22-02</t>
  </si>
  <si>
    <t>Paid Report</t>
  </si>
  <si>
    <t>до 1 мин</t>
  </si>
  <si>
    <t>до 2 мин</t>
  </si>
  <si>
    <t>до 3 мин</t>
  </si>
  <si>
    <t>до 4 мин</t>
  </si>
  <si>
    <t>до 5 мин</t>
  </si>
  <si>
    <t>Product Placement</t>
  </si>
  <si>
    <t>AB 06-07-01</t>
  </si>
  <si>
    <t>AB 07-07-01</t>
  </si>
  <si>
    <t>AB 06-07-02</t>
  </si>
  <si>
    <t>AB 07-07-02</t>
  </si>
  <si>
    <t>AB 06-23-02</t>
  </si>
  <si>
    <t>AB 07-23-02</t>
  </si>
  <si>
    <r>
      <t>AB 06-</t>
    </r>
    <r>
      <rPr>
        <b/>
        <sz val="13"/>
        <color rgb="FF002060"/>
        <rFont val="Calibri"/>
        <family val="2"/>
      </rPr>
      <t>13</t>
    </r>
    <r>
      <rPr>
        <sz val="13"/>
        <color rgb="FF002060"/>
        <rFont val="Calibri"/>
        <family val="2"/>
      </rPr>
      <t>-01</t>
    </r>
  </si>
  <si>
    <t>AB 01-10-02</t>
  </si>
  <si>
    <t>AB 02-10-02</t>
  </si>
  <si>
    <t>AB 03-10-02</t>
  </si>
  <si>
    <t>AB 04-10-02</t>
  </si>
  <si>
    <t>AB 05-10-02</t>
  </si>
  <si>
    <t>Продуктово позициониране:</t>
  </si>
  <si>
    <t>* Пасивно продуктово позициониране - продукт в кадър, без да се говори за него</t>
  </si>
  <si>
    <t>** Актовно продуктово позициониране - водещият / участник в предаването говори за продукта, показва го, коментира негови качества, свойства и характеристики</t>
  </si>
  <si>
    <t>* Пасивно: до 1 минута - 150% по цената за 30" реклама в блок в предаването</t>
  </si>
  <si>
    <t>** Активно: до 1 минута - 400% по цената за 30" реклама в блок на предаването</t>
  </si>
  <si>
    <t>До 1 минута - 975 лв.</t>
  </si>
  <si>
    <t>AB 07-18-02</t>
  </si>
  <si>
    <t>Футуризъм – коментарно предаване с Антон Груев /п/</t>
  </si>
  <si>
    <t>Футуризъм – коментарно предаване с Антон Груев</t>
  </si>
  <si>
    <t>Чиста Енергия - с Вероника Денизова /п./</t>
  </si>
  <si>
    <t xml:space="preserve">Чиста Енергия - с Вероника Денизова </t>
  </si>
  <si>
    <t>Update – предаване за високите технологии с водещ Елена Кирилова</t>
  </si>
  <si>
    <t>Цитати на деня /п./</t>
  </si>
  <si>
    <t>Програмна схема, Декември 2024</t>
  </si>
  <si>
    <t>Цена 30" Декември</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</si>
</sst>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 #,##0.00\ &quot;лв.&quot;_-;\-* #,##0.00\ &quot;лв.&quot;_-;_-* &quot;-&quot;??\ &quot;лв.&quot;_-;_-@_-"/>
    <numFmt numFmtId="164" formatCode="_-* #,##0.00\ _л_в_._-;\-* #,##0.00\ _л_в_._-;_-* &quot;-&quot;??\ _л_в_._-;_-@_-"/>
    <numFmt numFmtId="165" formatCode="#,##0\ &quot;лв.&quot;"/>
    <numFmt numFmtId="166" formatCode="#,##0.00_ ;\-#,##0.00\ "/>
    <numFmt numFmtId="167" formatCode="#,##0.00\ &quot;лв.&quot;"/>
    <numFmt numFmtId="168" formatCode="m/d;@"/>
  </numFmts>
  <fonts count="46" x14ac:knownFonts="1">
    <font>
      <sz val="11"/>
      <name val="Calibri"/>
      <family val="2"/>
      <charset val="204"/>
    </font>
    <font>
      <sz val="11"/>
      <name val="Calibri"/>
      <family val="2"/>
      <charset val="204"/>
    </font>
    <font>
      <b/>
      <sz val="18"/>
      <name val="Calibri"/>
      <family val="2"/>
      <charset val="204"/>
    </font>
    <font>
      <b/>
      <sz val="12"/>
      <name val="Calibri"/>
      <family val="2"/>
      <charset val="204"/>
    </font>
    <font>
      <sz val="15"/>
      <name val="Calibri"/>
      <family val="2"/>
    </font>
    <font>
      <sz val="16"/>
      <name val="Calibri"/>
      <family val="2"/>
      <charset val="204"/>
    </font>
    <font>
      <sz val="10"/>
      <name val="Helv"/>
      <family val="2"/>
    </font>
    <font>
      <b/>
      <sz val="11"/>
      <name val="Calibri"/>
      <family val="2"/>
      <charset val="204"/>
    </font>
    <font>
      <sz val="11"/>
      <color theme="1"/>
      <name val="Calibri"/>
      <family val="2"/>
      <charset val="204"/>
      <scheme val="minor"/>
    </font>
    <font>
      <sz val="12"/>
      <color theme="1"/>
      <name val="Calibri"/>
      <family val="2"/>
      <scheme val="minor"/>
    </font>
    <font>
      <sz val="13"/>
      <color rgb="FF002C6B"/>
      <name val="Calibri"/>
      <family val="2"/>
      <scheme val="minor"/>
    </font>
    <font>
      <b/>
      <i/>
      <sz val="15"/>
      <color theme="0"/>
      <name val="Calibri"/>
      <family val="2"/>
    </font>
    <font>
      <sz val="15"/>
      <color theme="0"/>
      <name val="Calibri"/>
      <family val="2"/>
    </font>
    <font>
      <sz val="13"/>
      <name val="Calibri"/>
      <family val="2"/>
      <charset val="204"/>
      <scheme val="minor"/>
    </font>
    <font>
      <b/>
      <sz val="13"/>
      <color rgb="FF002C6B"/>
      <name val="Calibri"/>
      <family val="2"/>
      <charset val="204"/>
      <scheme val="minor"/>
    </font>
    <font>
      <b/>
      <sz val="14"/>
      <color theme="0"/>
      <name val="Calibri"/>
      <family val="2"/>
      <charset val="204"/>
      <scheme val="minor"/>
    </font>
    <font>
      <sz val="13"/>
      <color rgb="FF002C6B"/>
      <name val="Calibri"/>
      <family val="2"/>
    </font>
    <font>
      <sz val="14"/>
      <name val="Calibri"/>
      <family val="2"/>
      <charset val="204"/>
      <scheme val="minor"/>
    </font>
    <font>
      <b/>
      <sz val="15"/>
      <color theme="0"/>
      <name val="Calibri"/>
      <family val="2"/>
      <charset val="204"/>
    </font>
    <font>
      <sz val="13"/>
      <color theme="0"/>
      <name val="Calibri"/>
      <family val="2"/>
      <scheme val="minor"/>
    </font>
    <font>
      <b/>
      <sz val="13"/>
      <color rgb="FFC00000"/>
      <name val="Calibri"/>
      <family val="2"/>
      <charset val="204"/>
      <scheme val="minor"/>
    </font>
    <font>
      <sz val="14"/>
      <color rgb="FF002C6B"/>
      <name val="Calibri"/>
      <family val="2"/>
      <scheme val="minor"/>
    </font>
    <font>
      <b/>
      <sz val="13"/>
      <color theme="0"/>
      <name val="Calibri"/>
      <family val="2"/>
      <charset val="204"/>
      <scheme val="minor"/>
    </font>
    <font>
      <sz val="13"/>
      <color rgb="FFFF0000"/>
      <name val="Calibri"/>
      <family val="2"/>
      <scheme val="minor"/>
    </font>
    <font>
      <b/>
      <sz val="16"/>
      <name val="Calibri"/>
      <family val="2"/>
      <charset val="204"/>
      <scheme val="minor"/>
    </font>
    <font>
      <b/>
      <sz val="15"/>
      <color rgb="FF002C6B"/>
      <name val="Calibri"/>
      <family val="2"/>
      <scheme val="minor"/>
    </font>
    <font>
      <b/>
      <sz val="13"/>
      <name val="Calibri"/>
      <family val="2"/>
      <charset val="204"/>
      <scheme val="minor"/>
    </font>
    <font>
      <sz val="13"/>
      <color theme="1"/>
      <name val="Calibri"/>
      <family val="2"/>
      <scheme val="minor"/>
    </font>
    <font>
      <sz val="10"/>
      <name val="Arial"/>
      <family val="2"/>
      <charset val="204"/>
    </font>
    <font>
      <b/>
      <sz val="8"/>
      <name val="Calibri"/>
      <family val="2"/>
      <charset val="204"/>
    </font>
    <font>
      <b/>
      <sz val="22"/>
      <color rgb="FF002060"/>
      <name val="Calibri"/>
      <family val="2"/>
      <charset val="204"/>
    </font>
    <font>
      <b/>
      <sz val="16"/>
      <color rgb="FF002C6B"/>
      <name val="Calibri"/>
      <family val="2"/>
      <charset val="204"/>
      <scheme val="minor"/>
    </font>
    <font>
      <b/>
      <sz val="12"/>
      <color rgb="FF002060"/>
      <name val="Calibri"/>
      <family val="2"/>
      <scheme val="minor"/>
    </font>
    <font>
      <sz val="13"/>
      <color rgb="FF002060"/>
      <name val="Calibri"/>
      <family val="2"/>
      <scheme val="minor"/>
    </font>
    <font>
      <sz val="11"/>
      <color rgb="FF002060"/>
      <name val="Calibri"/>
      <family val="2"/>
    </font>
    <font>
      <b/>
      <sz val="22"/>
      <color rgb="FF002060"/>
      <name val="Calibri"/>
      <family val="2"/>
    </font>
    <font>
      <sz val="16"/>
      <color rgb="FF002060"/>
      <name val="Calibri"/>
      <family val="2"/>
    </font>
    <font>
      <b/>
      <sz val="16"/>
      <color rgb="FF002060"/>
      <name val="Calibri"/>
      <family val="2"/>
    </font>
    <font>
      <sz val="13"/>
      <color rgb="FF002060"/>
      <name val="Calibri"/>
      <family val="2"/>
    </font>
    <font>
      <sz val="12"/>
      <color rgb="FF002060"/>
      <name val="Calibri"/>
      <family val="2"/>
      <scheme val="minor"/>
    </font>
    <font>
      <b/>
      <sz val="13"/>
      <color rgb="FF002060"/>
      <name val="Calibri"/>
      <family val="2"/>
      <scheme val="minor"/>
    </font>
    <font>
      <b/>
      <sz val="13"/>
      <color rgb="FF002060"/>
      <name val="Calibri"/>
      <family val="2"/>
    </font>
    <font>
      <b/>
      <sz val="14"/>
      <color rgb="FF002060"/>
      <name val="Calibri"/>
      <family val="2"/>
    </font>
    <font>
      <sz val="11"/>
      <color rgb="FFFF0000"/>
      <name val="Calibri"/>
      <family val="2"/>
      <charset val="204"/>
    </font>
    <font>
      <sz val="14"/>
      <color rgb="FF002060"/>
      <name val="Calibri"/>
      <family val="2"/>
    </font>
    <font>
      <b/>
      <sz val="12"/>
      <color rgb="FF002060"/>
      <name val="Calibri"/>
      <family val="2"/>
    </font>
  </fonts>
  <fills count="17">
    <fill>
      <patternFill patternType="none"/>
    </fill>
    <fill>
      <patternFill patternType="gray125"/>
    </fill>
    <fill>
      <patternFill patternType="solid">
        <fgColor rgb="FFF0F0F0"/>
        <bgColor indexed="64"/>
      </patternFill>
    </fill>
    <fill>
      <patternFill patternType="solid">
        <fgColor rgb="FF002C6B"/>
        <bgColor indexed="64"/>
      </patternFill>
    </fill>
    <fill>
      <patternFill patternType="solid">
        <fgColor rgb="FF002060"/>
        <bgColor indexed="64"/>
      </patternFill>
    </fill>
    <fill>
      <patternFill patternType="solid">
        <fgColor rgb="FF8CB9E6"/>
        <bgColor indexed="64"/>
      </patternFill>
    </fill>
    <fill>
      <patternFill patternType="solid">
        <fgColor rgb="FFBEDCFA"/>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FFCC99"/>
        <bgColor indexed="64"/>
      </patternFill>
    </fill>
    <fill>
      <patternFill patternType="solid">
        <fgColor rgb="FF3CD3D3"/>
        <bgColor indexed="64"/>
      </patternFill>
    </fill>
    <fill>
      <patternFill patternType="solid">
        <fgColor rgb="FF92D050"/>
        <bgColor indexed="64"/>
      </patternFill>
    </fill>
    <fill>
      <patternFill patternType="solid">
        <fgColor rgb="FFFFFFCC"/>
        <bgColor indexed="64"/>
      </patternFill>
    </fill>
    <fill>
      <patternFill patternType="solid">
        <fgColor theme="3" tint="0.79998168889431442"/>
        <bgColor indexed="64"/>
      </patternFill>
    </fill>
    <fill>
      <patternFill patternType="solid">
        <fgColor theme="0"/>
        <bgColor indexed="64"/>
      </patternFill>
    </fill>
    <fill>
      <patternFill patternType="solid">
        <fgColor theme="3" tint="0.59999389629810485"/>
        <bgColor indexed="64"/>
      </patternFill>
    </fill>
    <fill>
      <patternFill patternType="solid">
        <fgColor theme="0" tint="-0.249977111117893"/>
        <bgColor indexed="64"/>
      </patternFill>
    </fill>
  </fills>
  <borders count="44">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rgb="FFFFFFFF"/>
      </left>
      <right/>
      <top style="medium">
        <color rgb="FFFFFFFF"/>
      </top>
      <bottom style="thick">
        <color rgb="FFFFFFFF"/>
      </bottom>
      <diagonal/>
    </border>
    <border>
      <left style="medium">
        <color theme="0"/>
      </left>
      <right style="medium">
        <color theme="0"/>
      </right>
      <top/>
      <bottom style="medium">
        <color theme="0"/>
      </bottom>
      <diagonal/>
    </border>
    <border>
      <left/>
      <right style="medium">
        <color rgb="FFFFFFFF"/>
      </right>
      <top style="medium">
        <color rgb="FFFFFFFF"/>
      </top>
      <bottom style="medium">
        <color rgb="FFFFFFFF"/>
      </bottom>
      <diagonal/>
    </border>
    <border>
      <left/>
      <right style="medium">
        <color rgb="FFFFFFFF"/>
      </right>
      <top style="medium">
        <color rgb="FFFFFFFF"/>
      </top>
      <bottom/>
      <diagonal/>
    </border>
    <border>
      <left style="medium">
        <color rgb="FFFFFFFF"/>
      </left>
      <right/>
      <top style="medium">
        <color rgb="FFFFFFFF"/>
      </top>
      <bottom style="medium">
        <color rgb="FFFFFFFF"/>
      </bottom>
      <diagonal/>
    </border>
    <border>
      <left/>
      <right/>
      <top style="medium">
        <color rgb="FFFFFFFF"/>
      </top>
      <bottom style="medium">
        <color rgb="FFFFFFFF"/>
      </bottom>
      <diagonal/>
    </border>
    <border>
      <left/>
      <right style="medium">
        <color theme="0"/>
      </right>
      <top style="medium">
        <color rgb="FFFFFFFF"/>
      </top>
      <bottom style="medium">
        <color rgb="FFFFFFFF"/>
      </bottom>
      <diagonal/>
    </border>
    <border>
      <left style="medium">
        <color theme="0"/>
      </left>
      <right style="medium">
        <color theme="0"/>
      </right>
      <top style="medium">
        <color theme="0"/>
      </top>
      <bottom style="medium">
        <color theme="0"/>
      </bottom>
      <diagonal/>
    </border>
    <border>
      <left/>
      <right/>
      <top style="medium">
        <color rgb="FFFFFFFF"/>
      </top>
      <bottom/>
      <diagonal/>
    </border>
    <border>
      <left/>
      <right style="medium">
        <color rgb="FFFFFFFF"/>
      </right>
      <top style="medium">
        <color rgb="FFFFFFFF"/>
      </top>
      <bottom style="thick">
        <color rgb="FFFFFFFF"/>
      </bottom>
      <diagonal/>
    </border>
    <border>
      <left style="medium">
        <color theme="0"/>
      </left>
      <right/>
      <top style="medium">
        <color theme="0"/>
      </top>
      <bottom style="medium">
        <color theme="0"/>
      </bottom>
      <diagonal/>
    </border>
    <border>
      <left/>
      <right/>
      <top/>
      <bottom style="medium">
        <color rgb="FFFFFFFF"/>
      </bottom>
      <diagonal/>
    </border>
    <border>
      <left style="medium">
        <color rgb="FFFFFFFF"/>
      </left>
      <right/>
      <top style="thick">
        <color rgb="FFFFFFFF"/>
      </top>
      <bottom style="medium">
        <color rgb="FFFFFFFF"/>
      </bottom>
      <diagonal/>
    </border>
    <border>
      <left/>
      <right/>
      <top style="thick">
        <color rgb="FFFFFFFF"/>
      </top>
      <bottom style="medium">
        <color rgb="FFFFFFFF"/>
      </bottom>
      <diagonal/>
    </border>
    <border>
      <left/>
      <right style="medium">
        <color theme="0"/>
      </right>
      <top style="thick">
        <color rgb="FFFFFFFF"/>
      </top>
      <bottom style="medium">
        <color rgb="FFFFFFFF"/>
      </bottom>
      <diagonal/>
    </border>
    <border>
      <left/>
      <right/>
      <top style="medium">
        <color theme="0"/>
      </top>
      <bottom style="medium">
        <color theme="0"/>
      </bottom>
      <diagonal/>
    </border>
    <border>
      <left/>
      <right style="medium">
        <color theme="0"/>
      </right>
      <top style="medium">
        <color theme="0"/>
      </top>
      <bottom style="medium">
        <color theme="0"/>
      </bottom>
      <diagonal/>
    </border>
    <border>
      <left/>
      <right/>
      <top/>
      <bottom style="medium">
        <color theme="0"/>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rgb="FFFFFFFF"/>
      </left>
      <right style="medium">
        <color theme="0"/>
      </right>
      <top style="medium">
        <color rgb="FFFFFFFF"/>
      </top>
      <bottom style="medium">
        <color rgb="FFFFFFFF"/>
      </bottom>
      <diagonal/>
    </border>
    <border>
      <left style="medium">
        <color rgb="FFFFFFFF"/>
      </left>
      <right style="medium">
        <color rgb="FFFFFFFF"/>
      </right>
      <top style="medium">
        <color rgb="FFFFFFFF"/>
      </top>
      <bottom style="medium">
        <color rgb="FFFFFFFF"/>
      </bottom>
      <diagonal/>
    </border>
    <border>
      <left style="medium">
        <color rgb="FFFFFFFF"/>
      </left>
      <right style="medium">
        <color theme="0"/>
      </right>
      <top style="medium">
        <color theme="0"/>
      </top>
      <bottom style="medium">
        <color theme="0"/>
      </bottom>
      <diagonal/>
    </border>
    <border>
      <left/>
      <right style="medium">
        <color theme="0"/>
      </right>
      <top/>
      <bottom/>
      <diagonal/>
    </border>
    <border>
      <left/>
      <right style="thin">
        <color theme="0"/>
      </right>
      <top/>
      <bottom/>
      <diagonal/>
    </border>
    <border>
      <left/>
      <right style="thin">
        <color indexed="64"/>
      </right>
      <top/>
      <bottom/>
      <diagonal/>
    </border>
    <border>
      <left style="thin">
        <color theme="0"/>
      </left>
      <right/>
      <top style="medium">
        <color theme="0"/>
      </top>
      <bottom style="thin">
        <color theme="0"/>
      </bottom>
      <diagonal/>
    </border>
    <border>
      <left/>
      <right/>
      <top style="medium">
        <color theme="0"/>
      </top>
      <bottom style="thin">
        <color theme="0"/>
      </bottom>
      <diagonal/>
    </border>
    <border>
      <left/>
      <right style="thin">
        <color theme="0"/>
      </right>
      <top style="medium">
        <color theme="0"/>
      </top>
      <bottom style="thin">
        <color theme="0"/>
      </bottom>
      <diagonal/>
    </border>
    <border>
      <left style="medium">
        <color rgb="FFFFFFFF"/>
      </left>
      <right style="medium">
        <color rgb="FFFFFFFF"/>
      </right>
      <top style="medium">
        <color rgb="FFFFFFFF"/>
      </top>
      <bottom/>
      <diagonal/>
    </border>
    <border>
      <left style="medium">
        <color rgb="FFFFFFFF"/>
      </left>
      <right style="medium">
        <color rgb="FFFFFFFF"/>
      </right>
      <top/>
      <bottom style="medium">
        <color rgb="FFFFFFFF"/>
      </bottom>
      <diagonal/>
    </border>
    <border>
      <left style="medium">
        <color rgb="FFFFFFFF"/>
      </left>
      <right style="medium">
        <color theme="0"/>
      </right>
      <top style="medium">
        <color rgb="FFFFFFFF"/>
      </top>
      <bottom/>
      <diagonal/>
    </border>
    <border>
      <left style="medium">
        <color rgb="FFFFFFFF"/>
      </left>
      <right style="medium">
        <color theme="0"/>
      </right>
      <top/>
      <bottom style="medium">
        <color rgb="FFFFFFFF"/>
      </bottom>
      <diagonal/>
    </border>
    <border>
      <left style="medium">
        <color theme="0"/>
      </left>
      <right/>
      <top style="thick">
        <color rgb="FFFFFFFF"/>
      </top>
      <bottom style="medium">
        <color theme="0"/>
      </bottom>
      <diagonal/>
    </border>
    <border>
      <left/>
      <right style="medium">
        <color theme="0"/>
      </right>
      <top style="thick">
        <color rgb="FFFFFFFF"/>
      </top>
      <bottom style="medium">
        <color theme="0"/>
      </bottom>
      <diagonal/>
    </border>
  </borders>
  <cellStyleXfs count="13">
    <xf numFmtId="0" fontId="0" fillId="0" borderId="0"/>
    <xf numFmtId="0" fontId="1" fillId="2" borderId="0" applyNumberFormat="0" applyFont="0" applyBorder="0" applyProtection="0">
      <alignment vertical="center"/>
    </xf>
    <xf numFmtId="0" fontId="1" fillId="0" borderId="0" applyNumberFormat="0" applyFont="0" applyFill="0" applyBorder="0" applyProtection="0">
      <alignment vertical="center"/>
    </xf>
    <xf numFmtId="0" fontId="1" fillId="2" borderId="0" applyNumberFormat="0" applyFont="0" applyBorder="0" applyProtection="0">
      <alignment vertical="center"/>
    </xf>
    <xf numFmtId="0" fontId="1" fillId="2" borderId="0" applyNumberFormat="0" applyFont="0" applyBorder="0" applyProtection="0">
      <alignment vertical="center"/>
    </xf>
    <xf numFmtId="0" fontId="1" fillId="2" borderId="0" applyNumberFormat="0" applyFont="0" applyBorder="0" applyProtection="0">
      <alignment vertical="center"/>
    </xf>
    <xf numFmtId="0" fontId="1" fillId="2" borderId="0" applyNumberFormat="0" applyFont="0" applyBorder="0" applyProtection="0">
      <alignment vertical="center"/>
    </xf>
    <xf numFmtId="164" fontId="8" fillId="0" borderId="0" applyFont="0" applyFill="0" applyBorder="0" applyAlignment="0" applyProtection="0"/>
    <xf numFmtId="164" fontId="8" fillId="0" borderId="0" applyFont="0" applyFill="0" applyBorder="0" applyAlignment="0" applyProtection="0"/>
    <xf numFmtId="0" fontId="9" fillId="0" borderId="0"/>
    <xf numFmtId="0" fontId="6" fillId="0" borderId="0"/>
    <xf numFmtId="9" fontId="1" fillId="0" borderId="0" applyFont="0" applyFill="0" applyBorder="0" applyAlignment="0" applyProtection="0"/>
    <xf numFmtId="44" fontId="1" fillId="0" borderId="0" applyFont="0" applyFill="0" applyBorder="0" applyAlignment="0" applyProtection="0"/>
  </cellStyleXfs>
  <cellXfs count="224">
    <xf numFmtId="0" fontId="0" fillId="0" borderId="0" xfId="0"/>
    <xf numFmtId="0" fontId="10" fillId="0" borderId="0" xfId="0" applyFont="1"/>
    <xf numFmtId="0" fontId="11" fillId="3" borderId="7" xfId="0" applyFont="1" applyFill="1" applyBorder="1" applyAlignment="1">
      <alignment horizontal="center" vertical="center" wrapText="1"/>
    </xf>
    <xf numFmtId="0" fontId="12" fillId="0" borderId="0" xfId="0" applyFont="1" applyAlignment="1">
      <alignment horizontal="center"/>
    </xf>
    <xf numFmtId="0" fontId="10" fillId="0" borderId="0" xfId="0" applyFont="1" applyAlignment="1">
      <alignment horizontal="center"/>
    </xf>
    <xf numFmtId="0" fontId="13" fillId="0" borderId="0" xfId="0" applyFont="1" applyAlignment="1">
      <alignment horizontal="center"/>
    </xf>
    <xf numFmtId="0" fontId="14" fillId="0" borderId="0" xfId="0" applyFont="1" applyAlignment="1">
      <alignment horizontal="center"/>
    </xf>
    <xf numFmtId="165" fontId="15" fillId="4" borderId="8" xfId="7" applyNumberFormat="1" applyFont="1" applyFill="1" applyBorder="1" applyAlignment="1">
      <alignment horizontal="center"/>
    </xf>
    <xf numFmtId="0" fontId="0" fillId="0" borderId="0" xfId="0" applyAlignment="1">
      <alignment wrapText="1"/>
    </xf>
    <xf numFmtId="0" fontId="17" fillId="0" borderId="0" xfId="0" applyFont="1" applyAlignment="1">
      <alignment horizontal="center"/>
    </xf>
    <xf numFmtId="0" fontId="0" fillId="0" borderId="1" xfId="0" applyBorder="1" applyAlignment="1">
      <alignment horizontal="center"/>
    </xf>
    <xf numFmtId="9" fontId="0" fillId="0" borderId="1" xfId="0" applyNumberFormat="1" applyBorder="1" applyAlignment="1">
      <alignment horizontal="center"/>
    </xf>
    <xf numFmtId="3" fontId="15" fillId="4" borderId="8" xfId="7" applyNumberFormat="1" applyFont="1" applyFill="1" applyBorder="1" applyAlignment="1">
      <alignment horizontal="center"/>
    </xf>
    <xf numFmtId="0" fontId="10" fillId="0" borderId="1" xfId="0" applyFont="1" applyBorder="1" applyAlignment="1">
      <alignment horizontal="center"/>
    </xf>
    <xf numFmtId="0" fontId="10" fillId="8" borderId="14" xfId="0" applyFont="1" applyFill="1" applyBorder="1"/>
    <xf numFmtId="0" fontId="0" fillId="0" borderId="1" xfId="0" applyBorder="1" applyAlignment="1">
      <alignment horizontal="left"/>
    </xf>
    <xf numFmtId="9" fontId="0" fillId="0" borderId="1" xfId="0" applyNumberFormat="1" applyBorder="1"/>
    <xf numFmtId="0" fontId="0" fillId="0" borderId="2" xfId="0" applyBorder="1" applyAlignment="1">
      <alignment horizontal="center"/>
    </xf>
    <xf numFmtId="166" fontId="16" fillId="6" borderId="9" xfId="7" applyNumberFormat="1" applyFont="1" applyFill="1" applyBorder="1" applyAlignment="1">
      <alignment horizontal="center" vertical="center"/>
    </xf>
    <xf numFmtId="166" fontId="16" fillId="9" borderId="9" xfId="7" applyNumberFormat="1" applyFont="1" applyFill="1" applyBorder="1" applyAlignment="1">
      <alignment horizontal="center" vertical="center"/>
    </xf>
    <xf numFmtId="166" fontId="16" fillId="10" borderId="9" xfId="7" applyNumberFormat="1" applyFont="1" applyFill="1" applyBorder="1" applyAlignment="1">
      <alignment horizontal="center" vertical="center"/>
    </xf>
    <xf numFmtId="166" fontId="16" fillId="11" borderId="9" xfId="7" applyNumberFormat="1" applyFont="1" applyFill="1" applyBorder="1" applyAlignment="1">
      <alignment horizontal="center" vertical="center" wrapText="1"/>
    </xf>
    <xf numFmtId="0" fontId="16" fillId="6" borderId="12" xfId="0" applyFont="1" applyFill="1" applyBorder="1" applyAlignment="1">
      <alignment horizontal="left" vertical="center"/>
    </xf>
    <xf numFmtId="0" fontId="16" fillId="9" borderId="12" xfId="0" applyFont="1" applyFill="1" applyBorder="1" applyAlignment="1">
      <alignment horizontal="left" vertical="center"/>
    </xf>
    <xf numFmtId="0" fontId="16" fillId="10" borderId="12" xfId="0" applyFont="1" applyFill="1" applyBorder="1" applyAlignment="1">
      <alignment horizontal="left" vertical="center"/>
    </xf>
    <xf numFmtId="20" fontId="16" fillId="11" borderId="12" xfId="0" applyNumberFormat="1" applyFont="1" applyFill="1" applyBorder="1" applyAlignment="1">
      <alignment horizontal="left" vertical="center" wrapText="1"/>
    </xf>
    <xf numFmtId="0" fontId="14" fillId="0" borderId="1" xfId="0" applyFont="1" applyBorder="1" applyAlignment="1">
      <alignment horizontal="center" vertical="center"/>
    </xf>
    <xf numFmtId="0" fontId="18" fillId="0" borderId="15" xfId="0" applyFont="1" applyBorder="1" applyAlignment="1">
      <alignment horizontal="center"/>
    </xf>
    <xf numFmtId="0" fontId="19" fillId="0" borderId="12" xfId="0" applyFont="1" applyBorder="1" applyAlignment="1">
      <alignment horizontal="center"/>
    </xf>
    <xf numFmtId="0" fontId="19" fillId="0" borderId="15" xfId="0" applyFont="1" applyBorder="1" applyAlignment="1">
      <alignment horizontal="center"/>
    </xf>
    <xf numFmtId="0" fontId="19" fillId="0" borderId="0" xfId="0" applyFont="1" applyAlignment="1">
      <alignment horizontal="center"/>
    </xf>
    <xf numFmtId="9" fontId="10" fillId="8" borderId="1" xfId="11" applyFont="1" applyFill="1" applyBorder="1" applyAlignment="1">
      <alignment horizontal="center"/>
    </xf>
    <xf numFmtId="0" fontId="10" fillId="12" borderId="1" xfId="0" applyFont="1" applyFill="1" applyBorder="1" applyAlignment="1" applyProtection="1">
      <alignment horizontal="center"/>
      <protection locked="0"/>
    </xf>
    <xf numFmtId="0" fontId="10" fillId="8" borderId="1" xfId="0" applyFont="1" applyFill="1" applyBorder="1" applyAlignment="1">
      <alignment horizontal="center"/>
    </xf>
    <xf numFmtId="0" fontId="20" fillId="0" borderId="14" xfId="0" applyFont="1" applyBorder="1"/>
    <xf numFmtId="9" fontId="20" fillId="0" borderId="14" xfId="11" applyFont="1" applyBorder="1" applyAlignment="1" applyProtection="1">
      <alignment horizontal="center"/>
      <protection locked="0"/>
    </xf>
    <xf numFmtId="165" fontId="20" fillId="0" borderId="14" xfId="0" applyNumberFormat="1" applyFont="1" applyBorder="1" applyAlignment="1">
      <alignment horizontal="center"/>
    </xf>
    <xf numFmtId="0" fontId="15" fillId="0" borderId="8" xfId="0" applyFont="1" applyBorder="1" applyAlignment="1">
      <alignment horizontal="center"/>
    </xf>
    <xf numFmtId="167" fontId="10" fillId="0" borderId="1" xfId="0" applyNumberFormat="1" applyFont="1" applyBorder="1" applyAlignment="1">
      <alignment horizontal="center" vertical="center"/>
    </xf>
    <xf numFmtId="167" fontId="10" fillId="8" borderId="1" xfId="0" applyNumberFormat="1" applyFont="1" applyFill="1" applyBorder="1" applyAlignment="1">
      <alignment horizontal="center"/>
    </xf>
    <xf numFmtId="167" fontId="10" fillId="0" borderId="1" xfId="0" applyNumberFormat="1" applyFont="1" applyBorder="1" applyAlignment="1">
      <alignment horizontal="center"/>
    </xf>
    <xf numFmtId="0" fontId="14" fillId="0" borderId="3" xfId="0" applyFont="1" applyBorder="1" applyAlignment="1">
      <alignment horizontal="center"/>
    </xf>
    <xf numFmtId="0" fontId="14" fillId="8" borderId="1" xfId="0" applyFont="1" applyFill="1" applyBorder="1"/>
    <xf numFmtId="9" fontId="10" fillId="12" borderId="1" xfId="11" applyFont="1" applyFill="1" applyBorder="1" applyAlignment="1" applyProtection="1">
      <alignment horizontal="center"/>
      <protection locked="0"/>
    </xf>
    <xf numFmtId="0" fontId="21" fillId="12" borderId="1" xfId="0" applyFont="1" applyFill="1" applyBorder="1" applyAlignment="1" applyProtection="1">
      <alignment horizontal="center"/>
      <protection locked="0"/>
    </xf>
    <xf numFmtId="0" fontId="5" fillId="0" borderId="1" xfId="0" applyFont="1" applyBorder="1" applyAlignment="1">
      <alignment horizontal="center"/>
    </xf>
    <xf numFmtId="3" fontId="10" fillId="0" borderId="1" xfId="0" applyNumberFormat="1" applyFont="1" applyBorder="1" applyAlignment="1">
      <alignment horizontal="center" vertical="center"/>
    </xf>
    <xf numFmtId="9" fontId="10" fillId="7" borderId="1" xfId="11" applyFont="1" applyFill="1" applyBorder="1" applyAlignment="1" applyProtection="1">
      <alignment horizontal="center"/>
      <protection locked="0"/>
    </xf>
    <xf numFmtId="166" fontId="16" fillId="6" borderId="0" xfId="7" applyNumberFormat="1" applyFont="1" applyFill="1" applyAlignment="1">
      <alignment horizontal="center" vertical="center"/>
    </xf>
    <xf numFmtId="166" fontId="16" fillId="9" borderId="0" xfId="7" applyNumberFormat="1" applyFont="1" applyFill="1" applyAlignment="1">
      <alignment horizontal="center" vertical="center"/>
    </xf>
    <xf numFmtId="166" fontId="16" fillId="10" borderId="0" xfId="7" applyNumberFormat="1" applyFont="1" applyFill="1" applyAlignment="1">
      <alignment horizontal="center" vertical="center"/>
    </xf>
    <xf numFmtId="166" fontId="16" fillId="11" borderId="0" xfId="7" applyNumberFormat="1" applyFont="1" applyFill="1" applyAlignment="1">
      <alignment horizontal="center" vertical="center" wrapText="1"/>
    </xf>
    <xf numFmtId="0" fontId="22" fillId="4" borderId="14" xfId="0" applyFont="1" applyFill="1" applyBorder="1" applyAlignment="1">
      <alignment horizontal="center"/>
    </xf>
    <xf numFmtId="0" fontId="23" fillId="0" borderId="12" xfId="0" applyFont="1" applyBorder="1" applyAlignment="1">
      <alignment horizontal="center"/>
    </xf>
    <xf numFmtId="0" fontId="23" fillId="0" borderId="15" xfId="0" applyFont="1" applyBorder="1" applyAlignment="1">
      <alignment horizontal="center"/>
    </xf>
    <xf numFmtId="167" fontId="10" fillId="0" borderId="0" xfId="0" applyNumberFormat="1" applyFont="1" applyAlignment="1">
      <alignment horizontal="center" vertical="center"/>
    </xf>
    <xf numFmtId="0" fontId="21" fillId="7" borderId="1" xfId="0" applyFont="1" applyFill="1" applyBorder="1" applyAlignment="1">
      <alignment horizontal="center"/>
    </xf>
    <xf numFmtId="0" fontId="10" fillId="7" borderId="1" xfId="0" applyFont="1" applyFill="1" applyBorder="1" applyAlignment="1">
      <alignment horizontal="center"/>
    </xf>
    <xf numFmtId="9" fontId="20" fillId="0" borderId="14" xfId="11" applyFont="1" applyBorder="1" applyAlignment="1">
      <alignment horizontal="center"/>
    </xf>
    <xf numFmtId="0" fontId="10" fillId="7" borderId="14" xfId="0" applyFont="1" applyFill="1" applyBorder="1"/>
    <xf numFmtId="165" fontId="17" fillId="0" borderId="0" xfId="0" applyNumberFormat="1" applyFont="1" applyAlignment="1">
      <alignment horizontal="center"/>
    </xf>
    <xf numFmtId="0" fontId="4" fillId="7" borderId="0" xfId="0" applyFont="1" applyFill="1" applyAlignment="1">
      <alignment horizontal="center"/>
    </xf>
    <xf numFmtId="49" fontId="24" fillId="0" borderId="24" xfId="0" applyNumberFormat="1" applyFont="1" applyBorder="1"/>
    <xf numFmtId="49" fontId="0" fillId="0" borderId="0" xfId="0" applyNumberFormat="1"/>
    <xf numFmtId="168" fontId="10" fillId="12" borderId="1" xfId="0" applyNumberFormat="1" applyFont="1" applyFill="1" applyBorder="1" applyAlignment="1" applyProtection="1">
      <alignment horizontal="center"/>
      <protection locked="0"/>
    </xf>
    <xf numFmtId="167" fontId="0" fillId="0" borderId="0" xfId="0" applyNumberFormat="1"/>
    <xf numFmtId="0" fontId="27" fillId="7" borderId="14" xfId="0" applyFont="1" applyFill="1" applyBorder="1"/>
    <xf numFmtId="0" fontId="27" fillId="8" borderId="14" xfId="0" applyFont="1" applyFill="1" applyBorder="1"/>
    <xf numFmtId="0" fontId="27" fillId="13" borderId="14" xfId="0" applyFont="1" applyFill="1" applyBorder="1" applyProtection="1">
      <protection locked="0"/>
    </xf>
    <xf numFmtId="0" fontId="10" fillId="0" borderId="33" xfId="0" applyFont="1" applyBorder="1"/>
    <xf numFmtId="0" fontId="11" fillId="3" borderId="16" xfId="0" applyFont="1" applyFill="1" applyBorder="1" applyAlignment="1" applyProtection="1">
      <alignment horizontal="center" vertical="center" wrapText="1"/>
      <protection locked="0"/>
    </xf>
    <xf numFmtId="0" fontId="11" fillId="3" borderId="7" xfId="0" applyFont="1" applyFill="1" applyBorder="1" applyAlignment="1" applyProtection="1">
      <alignment horizontal="center" vertical="center" wrapText="1"/>
      <protection locked="0"/>
    </xf>
    <xf numFmtId="49" fontId="7" fillId="0" borderId="0" xfId="0" applyNumberFormat="1" applyFont="1"/>
    <xf numFmtId="0" fontId="26" fillId="0" borderId="23" xfId="0" applyFont="1" applyBorder="1" applyAlignment="1">
      <alignment vertical="center"/>
    </xf>
    <xf numFmtId="0" fontId="26" fillId="0" borderId="22" xfId="0" applyFont="1" applyBorder="1" applyAlignment="1">
      <alignment vertical="center"/>
    </xf>
    <xf numFmtId="3" fontId="10" fillId="8" borderId="1" xfId="0" applyNumberFormat="1" applyFont="1" applyFill="1" applyBorder="1" applyAlignment="1">
      <alignment horizontal="center"/>
    </xf>
    <xf numFmtId="3" fontId="10" fillId="0" borderId="0" xfId="0" applyNumberFormat="1" applyFont="1" applyAlignment="1">
      <alignment horizontal="center"/>
    </xf>
    <xf numFmtId="3" fontId="19" fillId="4" borderId="0" xfId="0" applyNumberFormat="1" applyFont="1" applyFill="1" applyAlignment="1">
      <alignment horizontal="center"/>
    </xf>
    <xf numFmtId="3" fontId="10" fillId="0" borderId="1" xfId="0" applyNumberFormat="1" applyFont="1" applyBorder="1" applyAlignment="1">
      <alignment horizontal="center"/>
    </xf>
    <xf numFmtId="0" fontId="3" fillId="0" borderId="8" xfId="0" applyFont="1" applyBorder="1" applyAlignment="1">
      <alignment horizontal="center" vertical="center"/>
    </xf>
    <xf numFmtId="0" fontId="10" fillId="0" borderId="14" xfId="0" applyFont="1" applyBorder="1"/>
    <xf numFmtId="0" fontId="22" fillId="0" borderId="14" xfId="0" applyFont="1" applyBorder="1" applyAlignment="1">
      <alignment horizontal="center"/>
    </xf>
    <xf numFmtId="3" fontId="10" fillId="7" borderId="0" xfId="0" applyNumberFormat="1" applyFont="1" applyFill="1" applyAlignment="1">
      <alignment horizontal="center"/>
    </xf>
    <xf numFmtId="167" fontId="10" fillId="0" borderId="0" xfId="0" applyNumberFormat="1" applyFont="1" applyAlignment="1">
      <alignment vertical="center"/>
    </xf>
    <xf numFmtId="49" fontId="7" fillId="0" borderId="0" xfId="0" applyNumberFormat="1" applyFont="1" applyAlignment="1">
      <alignment horizontal="center"/>
    </xf>
    <xf numFmtId="0" fontId="26" fillId="0" borderId="0" xfId="0" applyFont="1" applyAlignment="1">
      <alignment horizontal="center" vertical="center" wrapText="1"/>
    </xf>
    <xf numFmtId="0" fontId="3" fillId="0" borderId="0" xfId="0" applyFont="1" applyAlignment="1">
      <alignment horizontal="center" vertical="center"/>
    </xf>
    <xf numFmtId="0" fontId="27" fillId="0" borderId="0" xfId="0" applyFont="1"/>
    <xf numFmtId="0" fontId="22" fillId="0" borderId="0" xfId="0" applyFont="1" applyAlignment="1">
      <alignment horizontal="center"/>
    </xf>
    <xf numFmtId="0" fontId="26" fillId="0" borderId="22" xfId="0" applyFont="1" applyBorder="1" applyAlignment="1">
      <alignment horizontal="center" vertical="center"/>
    </xf>
    <xf numFmtId="0" fontId="26" fillId="0" borderId="0" xfId="0" applyFont="1" applyAlignment="1">
      <alignment horizontal="center"/>
    </xf>
    <xf numFmtId="0" fontId="29" fillId="0" borderId="0" xfId="0" applyFont="1" applyAlignment="1" applyProtection="1">
      <alignment horizontal="center" vertical="center" wrapText="1"/>
      <protection locked="0"/>
    </xf>
    <xf numFmtId="0" fontId="30" fillId="0" borderId="0" xfId="0" applyFont="1"/>
    <xf numFmtId="167" fontId="31" fillId="16" borderId="5" xfId="0" applyNumberFormat="1" applyFont="1" applyFill="1" applyBorder="1" applyAlignment="1">
      <alignment vertical="center"/>
    </xf>
    <xf numFmtId="167" fontId="31" fillId="16" borderId="1" xfId="0" applyNumberFormat="1" applyFont="1" applyFill="1" applyBorder="1" applyAlignment="1">
      <alignment horizontal="center" vertical="center"/>
    </xf>
    <xf numFmtId="0" fontId="0" fillId="0" borderId="2" xfId="0" applyBorder="1"/>
    <xf numFmtId="165" fontId="10" fillId="0" borderId="5" xfId="0" applyNumberFormat="1" applyFont="1" applyBorder="1" applyAlignment="1">
      <alignment horizontal="center" vertical="center"/>
    </xf>
    <xf numFmtId="9" fontId="10" fillId="0" borderId="1" xfId="11" applyFont="1" applyBorder="1" applyAlignment="1">
      <alignment horizontal="center" vertical="center"/>
    </xf>
    <xf numFmtId="9" fontId="10" fillId="0" borderId="5" xfId="11" applyFont="1" applyBorder="1" applyAlignment="1">
      <alignment horizontal="center" vertical="center"/>
    </xf>
    <xf numFmtId="167" fontId="10" fillId="0" borderId="2" xfId="0" applyNumberFormat="1" applyFont="1" applyBorder="1" applyAlignment="1">
      <alignment horizontal="center" vertical="center"/>
    </xf>
    <xf numFmtId="0" fontId="25" fillId="0" borderId="0" xfId="0" applyFont="1" applyAlignment="1">
      <alignment horizontal="left" vertical="center"/>
    </xf>
    <xf numFmtId="0" fontId="25" fillId="0" borderId="18" xfId="0" applyFont="1" applyBorder="1" applyAlignment="1">
      <alignment vertical="center"/>
    </xf>
    <xf numFmtId="167" fontId="33" fillId="0" borderId="0" xfId="0" applyNumberFormat="1" applyFont="1" applyAlignment="1">
      <alignment horizontal="center" vertical="center"/>
    </xf>
    <xf numFmtId="0" fontId="34" fillId="0" borderId="0" xfId="0" applyFont="1"/>
    <xf numFmtId="0" fontId="34" fillId="0" borderId="0" xfId="0" applyFont="1" applyAlignment="1">
      <alignment horizontal="right"/>
    </xf>
    <xf numFmtId="167" fontId="32" fillId="0" borderId="0" xfId="0" applyNumberFormat="1" applyFont="1" applyAlignment="1">
      <alignment horizontal="left" vertical="center"/>
    </xf>
    <xf numFmtId="0" fontId="35" fillId="0" borderId="0" xfId="0" applyFont="1" applyAlignment="1">
      <alignment horizontal="left"/>
    </xf>
    <xf numFmtId="0" fontId="34" fillId="0" borderId="0" xfId="0" applyFont="1" applyAlignment="1">
      <alignment horizontal="left"/>
    </xf>
    <xf numFmtId="0" fontId="36" fillId="14" borderId="5" xfId="0" applyFont="1" applyFill="1" applyBorder="1" applyAlignment="1">
      <alignment horizontal="center"/>
    </xf>
    <xf numFmtId="0" fontId="36" fillId="14" borderId="6" xfId="0" applyFont="1" applyFill="1" applyBorder="1" applyAlignment="1">
      <alignment horizontal="center"/>
    </xf>
    <xf numFmtId="0" fontId="37" fillId="8" borderId="1" xfId="0" applyFont="1" applyFill="1" applyBorder="1" applyAlignment="1">
      <alignment horizontal="center"/>
    </xf>
    <xf numFmtId="167" fontId="32" fillId="0" borderId="0" xfId="0" applyNumberFormat="1" applyFont="1" applyAlignment="1">
      <alignment vertical="center"/>
    </xf>
    <xf numFmtId="0" fontId="38" fillId="14" borderId="5" xfId="0" applyFont="1" applyFill="1" applyBorder="1"/>
    <xf numFmtId="0" fontId="38" fillId="14" borderId="6" xfId="0" applyFont="1" applyFill="1" applyBorder="1"/>
    <xf numFmtId="9" fontId="38" fillId="0" borderId="1" xfId="0" applyNumberFormat="1" applyFont="1" applyBorder="1" applyAlignment="1">
      <alignment horizontal="center"/>
    </xf>
    <xf numFmtId="0" fontId="38" fillId="14" borderId="1" xfId="0" applyFont="1" applyFill="1" applyBorder="1" applyAlignment="1">
      <alignment horizontal="center"/>
    </xf>
    <xf numFmtId="167" fontId="39" fillId="0" borderId="0" xfId="0" applyNumberFormat="1" applyFont="1" applyAlignment="1">
      <alignment vertical="center"/>
    </xf>
    <xf numFmtId="9" fontId="33" fillId="0" borderId="1" xfId="0" applyNumberFormat="1" applyFont="1" applyBorder="1" applyAlignment="1">
      <alignment horizontal="center" vertical="center"/>
    </xf>
    <xf numFmtId="167" fontId="33" fillId="0" borderId="1" xfId="0" applyNumberFormat="1" applyFont="1" applyBorder="1" applyAlignment="1">
      <alignment horizontal="center" vertical="center"/>
    </xf>
    <xf numFmtId="167" fontId="33" fillId="0" borderId="0" xfId="0" applyNumberFormat="1" applyFont="1" applyAlignment="1">
      <alignment vertical="center"/>
    </xf>
    <xf numFmtId="167" fontId="33" fillId="0" borderId="0" xfId="0" applyNumberFormat="1" applyFont="1" applyAlignment="1">
      <alignment horizontal="left" vertical="center"/>
    </xf>
    <xf numFmtId="167" fontId="40" fillId="0" borderId="0" xfId="0" applyNumberFormat="1" applyFont="1" applyAlignment="1">
      <alignment horizontal="left" vertical="center"/>
    </xf>
    <xf numFmtId="0" fontId="38" fillId="14" borderId="4" xfId="0" applyFont="1" applyFill="1" applyBorder="1"/>
    <xf numFmtId="0" fontId="38" fillId="14" borderId="6" xfId="0" applyFont="1" applyFill="1" applyBorder="1" applyAlignment="1">
      <alignment horizontal="center"/>
    </xf>
    <xf numFmtId="167" fontId="40" fillId="0" borderId="0" xfId="0" applyNumberFormat="1" applyFont="1" applyAlignment="1">
      <alignment vertical="center"/>
    </xf>
    <xf numFmtId="0" fontId="41" fillId="0" borderId="0" xfId="0" applyFont="1" applyAlignment="1">
      <alignment vertical="top" wrapText="1"/>
    </xf>
    <xf numFmtId="20" fontId="42" fillId="5" borderId="14" xfId="9" applyNumberFormat="1" applyFont="1" applyFill="1" applyBorder="1" applyAlignment="1" applyProtection="1">
      <alignment horizontal="center" vertical="center" wrapText="1"/>
      <protection locked="0"/>
    </xf>
    <xf numFmtId="167" fontId="10" fillId="0" borderId="0" xfId="0" applyNumberFormat="1" applyFont="1"/>
    <xf numFmtId="0" fontId="23" fillId="0" borderId="0" xfId="0" applyFont="1"/>
    <xf numFmtId="0" fontId="23" fillId="13" borderId="14" xfId="0" applyFont="1" applyFill="1" applyBorder="1" applyProtection="1">
      <protection locked="0"/>
    </xf>
    <xf numFmtId="0" fontId="23" fillId="8" borderId="14" xfId="0" applyFont="1" applyFill="1" applyBorder="1"/>
    <xf numFmtId="3" fontId="23" fillId="0" borderId="0" xfId="0" applyNumberFormat="1" applyFont="1" applyAlignment="1">
      <alignment horizontal="center"/>
    </xf>
    <xf numFmtId="167" fontId="23" fillId="0" borderId="0" xfId="0" applyNumberFormat="1" applyFont="1"/>
    <xf numFmtId="0" fontId="23" fillId="7" borderId="14" xfId="0" applyFont="1" applyFill="1" applyBorder="1"/>
    <xf numFmtId="0" fontId="23" fillId="0" borderId="14" xfId="0" applyFont="1" applyBorder="1"/>
    <xf numFmtId="3" fontId="23" fillId="7" borderId="0" xfId="0" applyNumberFormat="1" applyFont="1" applyFill="1" applyAlignment="1">
      <alignment horizontal="center"/>
    </xf>
    <xf numFmtId="0" fontId="43" fillId="0" borderId="0" xfId="0" applyFont="1"/>
    <xf numFmtId="0" fontId="43" fillId="0" borderId="1" xfId="0" applyFont="1" applyBorder="1"/>
    <xf numFmtId="9" fontId="43" fillId="0" borderId="1" xfId="0" applyNumberFormat="1" applyFont="1" applyBorder="1"/>
    <xf numFmtId="20" fontId="42" fillId="5" borderId="10" xfId="0" applyNumberFormat="1" applyFont="1" applyFill="1" applyBorder="1" applyAlignment="1" applyProtection="1">
      <alignment horizontal="center" vertical="center" wrapText="1"/>
      <protection locked="0"/>
    </xf>
    <xf numFmtId="3" fontId="42" fillId="5" borderId="14" xfId="9" applyNumberFormat="1" applyFont="1" applyFill="1" applyBorder="1" applyAlignment="1" applyProtection="1">
      <alignment horizontal="center" vertical="center" wrapText="1"/>
      <protection locked="0"/>
    </xf>
    <xf numFmtId="20" fontId="38" fillId="6" borderId="9" xfId="0" applyNumberFormat="1" applyFont="1" applyFill="1" applyBorder="1" applyAlignment="1" applyProtection="1">
      <alignment horizontal="center" vertical="center" wrapText="1"/>
      <protection locked="0"/>
    </xf>
    <xf numFmtId="20" fontId="38" fillId="6" borderId="14" xfId="9" applyNumberFormat="1" applyFont="1" applyFill="1" applyBorder="1" applyAlignment="1" applyProtection="1">
      <alignment horizontal="center" vertical="center" wrapText="1"/>
      <protection locked="0"/>
    </xf>
    <xf numFmtId="165" fontId="38" fillId="6" borderId="14" xfId="12" applyNumberFormat="1" applyFont="1" applyFill="1" applyBorder="1" applyAlignment="1" applyProtection="1">
      <alignment horizontal="center" vertical="center" wrapText="1"/>
      <protection locked="0"/>
    </xf>
    <xf numFmtId="20" fontId="38" fillId="6" borderId="8" xfId="9" applyNumberFormat="1" applyFont="1" applyFill="1" applyBorder="1" applyAlignment="1" applyProtection="1">
      <alignment horizontal="center" vertical="center" wrapText="1"/>
      <protection locked="0"/>
    </xf>
    <xf numFmtId="165" fontId="38" fillId="6" borderId="14" xfId="9" applyNumberFormat="1" applyFont="1" applyFill="1" applyBorder="1" applyAlignment="1" applyProtection="1">
      <alignment horizontal="center" vertical="center" wrapText="1"/>
      <protection locked="0"/>
    </xf>
    <xf numFmtId="20" fontId="42" fillId="15" borderId="14" xfId="9" applyNumberFormat="1" applyFont="1" applyFill="1" applyBorder="1" applyAlignment="1" applyProtection="1">
      <alignment horizontal="center" vertical="center" wrapText="1"/>
      <protection locked="0"/>
    </xf>
    <xf numFmtId="20" fontId="41" fillId="6" borderId="14" xfId="9" applyNumberFormat="1" applyFont="1" applyFill="1" applyBorder="1" applyAlignment="1" applyProtection="1">
      <alignment horizontal="center" vertical="center" wrapText="1"/>
      <protection locked="0"/>
    </xf>
    <xf numFmtId="165" fontId="44" fillId="5" borderId="14" xfId="0" applyNumberFormat="1" applyFont="1" applyFill="1" applyBorder="1" applyAlignment="1" applyProtection="1">
      <alignment horizontal="center" vertical="center" wrapText="1"/>
      <protection locked="0"/>
    </xf>
    <xf numFmtId="0" fontId="38" fillId="6" borderId="30" xfId="0" applyFont="1" applyFill="1" applyBorder="1" applyAlignment="1" applyProtection="1">
      <alignment horizontal="center" vertical="center"/>
      <protection locked="0"/>
    </xf>
    <xf numFmtId="0" fontId="38" fillId="6" borderId="29" xfId="0" applyFont="1" applyFill="1" applyBorder="1" applyAlignment="1" applyProtection="1">
      <alignment horizontal="center" vertical="center"/>
      <protection locked="0"/>
    </xf>
    <xf numFmtId="165" fontId="38" fillId="6" borderId="14" xfId="7" applyNumberFormat="1" applyFont="1" applyFill="1" applyBorder="1" applyAlignment="1" applyProtection="1">
      <alignment horizontal="center" vertical="center"/>
      <protection locked="0"/>
    </xf>
    <xf numFmtId="165" fontId="44" fillId="15" borderId="14" xfId="0" applyNumberFormat="1" applyFont="1" applyFill="1" applyBorder="1" applyAlignment="1" applyProtection="1">
      <alignment horizontal="center" vertical="center" wrapText="1"/>
      <protection locked="0"/>
    </xf>
    <xf numFmtId="20" fontId="42" fillId="5" borderId="9" xfId="0" applyNumberFormat="1" applyFont="1" applyFill="1" applyBorder="1" applyAlignment="1" applyProtection="1">
      <alignment horizontal="center" vertical="center" wrapText="1"/>
      <protection locked="0"/>
    </xf>
    <xf numFmtId="0" fontId="42" fillId="5" borderId="32" xfId="0" applyFont="1" applyFill="1" applyBorder="1" applyAlignment="1" applyProtection="1">
      <alignment vertical="center"/>
      <protection locked="0"/>
    </xf>
    <xf numFmtId="0" fontId="41" fillId="15" borderId="23" xfId="0" applyFont="1" applyFill="1" applyBorder="1" applyAlignment="1" applyProtection="1">
      <alignment vertical="center"/>
      <protection locked="0"/>
    </xf>
    <xf numFmtId="165" fontId="38" fillId="6" borderId="31" xfId="7" applyNumberFormat="1" applyFont="1" applyFill="1" applyBorder="1" applyAlignment="1" applyProtection="1">
      <alignment horizontal="center" vertical="center"/>
      <protection locked="0"/>
    </xf>
    <xf numFmtId="0" fontId="38" fillId="6" borderId="9" xfId="0" applyFont="1" applyFill="1" applyBorder="1" applyAlignment="1" applyProtection="1">
      <alignment horizontal="center" vertical="center"/>
      <protection locked="0"/>
    </xf>
    <xf numFmtId="0" fontId="38" fillId="6" borderId="11" xfId="0" applyFont="1" applyFill="1" applyBorder="1" applyAlignment="1" applyProtection="1">
      <alignment horizontal="center" vertical="center"/>
      <protection locked="0"/>
    </xf>
    <xf numFmtId="20" fontId="42" fillId="15" borderId="10" xfId="0" applyNumberFormat="1" applyFont="1" applyFill="1" applyBorder="1" applyAlignment="1" applyProtection="1">
      <alignment horizontal="center" vertical="center" wrapText="1"/>
      <protection locked="0"/>
    </xf>
    <xf numFmtId="0" fontId="42" fillId="5" borderId="11" xfId="0" applyFont="1" applyFill="1" applyBorder="1" applyAlignment="1" applyProtection="1">
      <alignment horizontal="center" vertical="center" wrapText="1"/>
      <protection locked="0"/>
    </xf>
    <xf numFmtId="20" fontId="42" fillId="5" borderId="17" xfId="9" applyNumberFormat="1" applyFont="1" applyFill="1" applyBorder="1" applyAlignment="1" applyProtection="1">
      <alignment horizontal="center" vertical="center" wrapText="1"/>
      <protection locked="0"/>
    </xf>
    <xf numFmtId="20" fontId="42" fillId="5" borderId="23" xfId="9" applyNumberFormat="1" applyFont="1" applyFill="1" applyBorder="1" applyAlignment="1" applyProtection="1">
      <alignment horizontal="center" vertical="center" wrapText="1"/>
      <protection locked="0"/>
    </xf>
    <xf numFmtId="3" fontId="34" fillId="7" borderId="14" xfId="0" applyNumberFormat="1" applyFont="1" applyFill="1" applyBorder="1" applyAlignment="1">
      <alignment horizontal="center"/>
    </xf>
    <xf numFmtId="1" fontId="34" fillId="7" borderId="14" xfId="0" applyNumberFormat="1" applyFont="1" applyFill="1" applyBorder="1" applyAlignment="1">
      <alignment horizontal="center"/>
    </xf>
    <xf numFmtId="0" fontId="33" fillId="0" borderId="0" xfId="0" applyFont="1"/>
    <xf numFmtId="0" fontId="33" fillId="7" borderId="14" xfId="0" applyFont="1" applyFill="1" applyBorder="1"/>
    <xf numFmtId="0" fontId="33" fillId="8" borderId="14" xfId="0" applyFont="1" applyFill="1" applyBorder="1"/>
    <xf numFmtId="0" fontId="33" fillId="0" borderId="14" xfId="0" applyFont="1" applyBorder="1"/>
    <xf numFmtId="3" fontId="33" fillId="7" borderId="0" xfId="0" applyNumberFormat="1" applyFont="1" applyFill="1" applyAlignment="1">
      <alignment horizontal="center"/>
    </xf>
    <xf numFmtId="0" fontId="33" fillId="13" borderId="14" xfId="0" applyFont="1" applyFill="1" applyBorder="1" applyProtection="1">
      <protection locked="0"/>
    </xf>
    <xf numFmtId="20" fontId="42" fillId="5" borderId="17" xfId="9" applyNumberFormat="1" applyFont="1" applyFill="1" applyBorder="1" applyAlignment="1" applyProtection="1">
      <alignment vertical="center" wrapText="1"/>
      <protection locked="0"/>
    </xf>
    <xf numFmtId="0" fontId="45" fillId="7" borderId="8" xfId="0" applyFont="1" applyFill="1" applyBorder="1" applyAlignment="1">
      <alignment horizontal="center" vertical="center"/>
    </xf>
    <xf numFmtId="0" fontId="45" fillId="8" borderId="8" xfId="0" applyFont="1" applyFill="1" applyBorder="1" applyAlignment="1">
      <alignment horizontal="center" vertical="center"/>
    </xf>
    <xf numFmtId="0" fontId="40" fillId="8" borderId="37" xfId="0" applyFont="1" applyFill="1" applyBorder="1" applyAlignment="1">
      <alignment horizontal="center" vertical="center" wrapText="1"/>
    </xf>
    <xf numFmtId="0" fontId="41" fillId="8" borderId="5" xfId="0" applyFont="1" applyFill="1" applyBorder="1" applyAlignment="1">
      <alignment horizontal="center"/>
    </xf>
    <xf numFmtId="0" fontId="41" fillId="8" borderId="4" xfId="0" applyFont="1" applyFill="1" applyBorder="1" applyAlignment="1">
      <alignment horizontal="center"/>
    </xf>
    <xf numFmtId="0" fontId="41" fillId="8" borderId="6" xfId="0" applyFont="1" applyFill="1" applyBorder="1" applyAlignment="1">
      <alignment horizontal="center"/>
    </xf>
    <xf numFmtId="0" fontId="28" fillId="0" borderId="0" xfId="0" applyFont="1" applyAlignment="1">
      <alignment horizontal="center"/>
    </xf>
    <xf numFmtId="167" fontId="32" fillId="0" borderId="25" xfId="0" applyNumberFormat="1" applyFont="1" applyBorder="1" applyAlignment="1">
      <alignment horizontal="left" vertical="center" wrapText="1"/>
    </xf>
    <xf numFmtId="167" fontId="32" fillId="0" borderId="26" xfId="0" applyNumberFormat="1" applyFont="1" applyBorder="1" applyAlignment="1">
      <alignment horizontal="left" vertical="center"/>
    </xf>
    <xf numFmtId="167" fontId="32" fillId="0" borderId="2" xfId="0" applyNumberFormat="1" applyFont="1" applyBorder="1" applyAlignment="1">
      <alignment horizontal="left" vertical="center"/>
    </xf>
    <xf numFmtId="167" fontId="32" fillId="0" borderId="34" xfId="0" applyNumberFormat="1" applyFont="1" applyBorder="1" applyAlignment="1">
      <alignment horizontal="left" vertical="center"/>
    </xf>
    <xf numFmtId="167" fontId="32" fillId="0" borderId="27" xfId="0" applyNumberFormat="1" applyFont="1" applyBorder="1" applyAlignment="1">
      <alignment horizontal="left" vertical="center"/>
    </xf>
    <xf numFmtId="167" fontId="32" fillId="0" borderId="28" xfId="0" applyNumberFormat="1" applyFont="1" applyBorder="1" applyAlignment="1">
      <alignment horizontal="left" vertical="center"/>
    </xf>
    <xf numFmtId="0" fontId="35" fillId="0" borderId="3" xfId="0" applyFont="1" applyBorder="1" applyAlignment="1">
      <alignment horizontal="center"/>
    </xf>
    <xf numFmtId="167" fontId="33" fillId="0" borderId="5" xfId="0" applyNumberFormat="1" applyFont="1" applyBorder="1" applyAlignment="1">
      <alignment horizontal="center" vertical="center"/>
    </xf>
    <xf numFmtId="167" fontId="33" fillId="0" borderId="6" xfId="0" applyNumberFormat="1" applyFont="1" applyBorder="1" applyAlignment="1">
      <alignment horizontal="center" vertical="center"/>
    </xf>
    <xf numFmtId="167" fontId="33" fillId="0" borderId="27" xfId="0" applyNumberFormat="1" applyFont="1" applyBorder="1" applyAlignment="1">
      <alignment horizontal="center" vertical="center"/>
    </xf>
    <xf numFmtId="167" fontId="33" fillId="0" borderId="28" xfId="0" applyNumberFormat="1" applyFont="1" applyBorder="1" applyAlignment="1">
      <alignment horizontal="center" vertical="center"/>
    </xf>
    <xf numFmtId="0" fontId="42" fillId="5" borderId="19" xfId="0" applyFont="1" applyFill="1" applyBorder="1" applyAlignment="1" applyProtection="1">
      <alignment horizontal="center" vertical="center"/>
      <protection locked="0"/>
    </xf>
    <xf numFmtId="0" fontId="42" fillId="5" borderId="20" xfId="0" applyFont="1" applyFill="1" applyBorder="1" applyAlignment="1" applyProtection="1">
      <alignment horizontal="center" vertical="center"/>
      <protection locked="0"/>
    </xf>
    <xf numFmtId="0" fontId="42" fillId="5" borderId="21" xfId="0" applyFont="1" applyFill="1" applyBorder="1" applyAlignment="1" applyProtection="1">
      <alignment horizontal="center" vertical="center"/>
      <protection locked="0"/>
    </xf>
    <xf numFmtId="0" fontId="42" fillId="5" borderId="11" xfId="0" applyFont="1" applyFill="1" applyBorder="1" applyAlignment="1" applyProtection="1">
      <alignment horizontal="center" vertical="center" wrapText="1"/>
      <protection locked="0"/>
    </xf>
    <xf numFmtId="0" fontId="42" fillId="5" borderId="12" xfId="0" applyFont="1" applyFill="1" applyBorder="1" applyAlignment="1" applyProtection="1">
      <alignment horizontal="center" vertical="center" wrapText="1"/>
      <protection locked="0"/>
    </xf>
    <xf numFmtId="0" fontId="42" fillId="5" borderId="13" xfId="0" applyFont="1" applyFill="1" applyBorder="1" applyAlignment="1" applyProtection="1">
      <alignment horizontal="center" vertical="center" wrapText="1"/>
      <protection locked="0"/>
    </xf>
    <xf numFmtId="0" fontId="42" fillId="5" borderId="11" xfId="0" applyFont="1" applyFill="1" applyBorder="1" applyAlignment="1" applyProtection="1">
      <alignment horizontal="center" vertical="center"/>
      <protection locked="0"/>
    </xf>
    <xf numFmtId="0" fontId="42" fillId="5" borderId="12" xfId="0" applyFont="1" applyFill="1" applyBorder="1" applyAlignment="1" applyProtection="1">
      <alignment horizontal="center" vertical="center"/>
      <protection locked="0"/>
    </xf>
    <xf numFmtId="0" fontId="42" fillId="5" borderId="13" xfId="0" applyFont="1" applyFill="1" applyBorder="1" applyAlignment="1" applyProtection="1">
      <alignment horizontal="center" vertical="center"/>
      <protection locked="0"/>
    </xf>
    <xf numFmtId="0" fontId="42" fillId="5" borderId="38" xfId="0" applyFont="1" applyFill="1" applyBorder="1" applyAlignment="1" applyProtection="1">
      <alignment horizontal="center" vertical="center" wrapText="1"/>
      <protection locked="0"/>
    </xf>
    <xf numFmtId="0" fontId="42" fillId="5" borderId="39" xfId="0" applyFont="1" applyFill="1" applyBorder="1" applyAlignment="1" applyProtection="1">
      <alignment horizontal="center" vertical="center" wrapText="1"/>
      <protection locked="0"/>
    </xf>
    <xf numFmtId="0" fontId="42" fillId="5" borderId="40" xfId="0" applyFont="1" applyFill="1" applyBorder="1" applyAlignment="1" applyProtection="1">
      <alignment horizontal="center" vertical="center" wrapText="1"/>
      <protection locked="0"/>
    </xf>
    <xf numFmtId="0" fontId="42" fillId="5" borderId="41" xfId="0" applyFont="1" applyFill="1" applyBorder="1" applyAlignment="1" applyProtection="1">
      <alignment horizontal="center" vertical="center" wrapText="1"/>
      <protection locked="0"/>
    </xf>
    <xf numFmtId="49" fontId="11" fillId="4" borderId="22" xfId="0" applyNumberFormat="1" applyFont="1" applyFill="1" applyBorder="1" applyAlignment="1">
      <alignment horizontal="center"/>
    </xf>
    <xf numFmtId="0" fontId="42" fillId="5" borderId="9" xfId="0" applyFont="1" applyFill="1" applyBorder="1" applyAlignment="1" applyProtection="1">
      <alignment horizontal="center" vertical="center"/>
      <protection locked="0"/>
    </xf>
    <xf numFmtId="0" fontId="42" fillId="15" borderId="11" xfId="0" applyFont="1" applyFill="1" applyBorder="1" applyAlignment="1" applyProtection="1">
      <alignment horizontal="center" vertical="center"/>
      <protection locked="0"/>
    </xf>
    <xf numFmtId="0" fontId="42" fillId="15" borderId="12" xfId="0" applyFont="1" applyFill="1" applyBorder="1" applyAlignment="1" applyProtection="1">
      <alignment horizontal="center" vertical="center"/>
      <protection locked="0"/>
    </xf>
    <xf numFmtId="0" fontId="42" fillId="15" borderId="13" xfId="0" applyFont="1" applyFill="1" applyBorder="1" applyAlignment="1" applyProtection="1">
      <alignment horizontal="center" vertical="center"/>
      <protection locked="0"/>
    </xf>
    <xf numFmtId="0" fontId="42" fillId="5" borderId="19" xfId="0" applyFont="1" applyFill="1" applyBorder="1" applyAlignment="1" applyProtection="1">
      <alignment horizontal="center" vertical="center" wrapText="1"/>
      <protection locked="0"/>
    </xf>
    <xf numFmtId="0" fontId="42" fillId="5" borderId="20" xfId="0" applyFont="1" applyFill="1" applyBorder="1" applyAlignment="1" applyProtection="1">
      <alignment horizontal="center" vertical="center" wrapText="1"/>
      <protection locked="0"/>
    </xf>
    <xf numFmtId="0" fontId="42" fillId="5" borderId="21" xfId="0" applyFont="1" applyFill="1" applyBorder="1" applyAlignment="1" applyProtection="1">
      <alignment horizontal="center" vertical="center" wrapText="1"/>
      <protection locked="0"/>
    </xf>
    <xf numFmtId="0" fontId="40" fillId="8" borderId="35" xfId="0" applyFont="1" applyFill="1" applyBorder="1" applyAlignment="1">
      <alignment horizontal="center" vertical="center" wrapText="1"/>
    </xf>
    <xf numFmtId="0" fontId="40" fillId="8" borderId="36" xfId="0" applyFont="1" applyFill="1" applyBorder="1" applyAlignment="1">
      <alignment horizontal="center" vertical="center" wrapText="1"/>
    </xf>
    <xf numFmtId="0" fontId="40" fillId="8" borderId="37" xfId="0" applyFont="1" applyFill="1" applyBorder="1" applyAlignment="1">
      <alignment horizontal="center" vertical="center" wrapText="1"/>
    </xf>
    <xf numFmtId="0" fontId="42" fillId="5" borderId="9" xfId="0" applyFont="1" applyFill="1" applyBorder="1" applyAlignment="1" applyProtection="1">
      <alignment horizontal="center" vertical="center" wrapText="1"/>
      <protection locked="0"/>
    </xf>
    <xf numFmtId="20" fontId="42" fillId="5" borderId="42" xfId="9" applyNumberFormat="1" applyFont="1" applyFill="1" applyBorder="1" applyAlignment="1" applyProtection="1">
      <alignment horizontal="center" vertical="center" wrapText="1"/>
      <protection locked="0"/>
    </xf>
    <xf numFmtId="20" fontId="42" fillId="5" borderId="43" xfId="9" applyNumberFormat="1" applyFont="1" applyFill="1" applyBorder="1" applyAlignment="1" applyProtection="1">
      <alignment horizontal="center" vertical="center" wrapText="1"/>
      <protection locked="0"/>
    </xf>
    <xf numFmtId="20" fontId="42" fillId="5" borderId="17" xfId="9" applyNumberFormat="1" applyFont="1" applyFill="1" applyBorder="1" applyAlignment="1" applyProtection="1">
      <alignment horizontal="center" vertical="center" wrapText="1"/>
      <protection locked="0"/>
    </xf>
    <xf numFmtId="20" fontId="42" fillId="5" borderId="23" xfId="9" applyNumberFormat="1" applyFont="1" applyFill="1" applyBorder="1" applyAlignment="1" applyProtection="1">
      <alignment horizontal="center" vertical="center" wrapText="1"/>
      <protection locked="0"/>
    </xf>
    <xf numFmtId="20" fontId="42" fillId="15" borderId="17" xfId="9" applyNumberFormat="1" applyFont="1" applyFill="1" applyBorder="1" applyAlignment="1" applyProtection="1">
      <alignment horizontal="center" vertical="center"/>
      <protection locked="0"/>
    </xf>
    <xf numFmtId="20" fontId="42" fillId="15" borderId="23" xfId="9" applyNumberFormat="1" applyFont="1" applyFill="1" applyBorder="1" applyAlignment="1" applyProtection="1">
      <alignment horizontal="center" vertical="center"/>
      <protection locked="0"/>
    </xf>
    <xf numFmtId="20" fontId="42" fillId="15" borderId="17" xfId="9" applyNumberFormat="1" applyFont="1" applyFill="1" applyBorder="1" applyAlignment="1" applyProtection="1">
      <alignment horizontal="center" vertical="center" wrapText="1"/>
      <protection locked="0"/>
    </xf>
    <xf numFmtId="20" fontId="42" fillId="15" borderId="23" xfId="9" applyNumberFormat="1" applyFont="1" applyFill="1" applyBorder="1" applyAlignment="1" applyProtection="1">
      <alignment horizontal="center" vertical="center" wrapText="1"/>
      <protection locked="0"/>
    </xf>
    <xf numFmtId="0" fontId="2" fillId="0" borderId="0" xfId="0" applyFont="1" applyAlignment="1">
      <alignment horizontal="center" vertical="center" wrapText="1"/>
    </xf>
  </cellXfs>
  <cellStyles count="13">
    <cellStyle name="10" xfId="1" xr:uid="{00000000-0005-0000-0000-000000000000}"/>
    <cellStyle name="11" xfId="2" xr:uid="{00000000-0005-0000-0000-000001000000}"/>
    <cellStyle name="6" xfId="3" xr:uid="{00000000-0005-0000-0000-000002000000}"/>
    <cellStyle name="7" xfId="4" xr:uid="{00000000-0005-0000-0000-000003000000}"/>
    <cellStyle name="8" xfId="5" xr:uid="{00000000-0005-0000-0000-000004000000}"/>
    <cellStyle name="9" xfId="6" xr:uid="{00000000-0005-0000-0000-000005000000}"/>
    <cellStyle name="Comma" xfId="7" builtinId="3"/>
    <cellStyle name="Comma 2" xfId="8" xr:uid="{00000000-0005-0000-0000-000007000000}"/>
    <cellStyle name="Currency" xfId="12" builtinId="4"/>
    <cellStyle name="Normal" xfId="0" builtinId="0"/>
    <cellStyle name="Normal 2" xfId="9" xr:uid="{00000000-0005-0000-0000-00000A000000}"/>
    <cellStyle name="Normal 3" xfId="10" xr:uid="{00000000-0005-0000-0000-00000B000000}"/>
    <cellStyle name="Percent" xfId="11" builtinId="5"/>
  </cellStyles>
  <dxfs count="4">
    <dxf>
      <font>
        <color theme="0" tint="-4.9989318521683403E-2"/>
      </font>
    </dxf>
    <dxf>
      <font>
        <color theme="0" tint="-4.9989318521683403E-2"/>
      </font>
    </dxf>
    <dxf>
      <fill>
        <patternFill>
          <bgColor theme="3" tint="0.39994506668294322"/>
        </patternFill>
      </fill>
    </dxf>
    <dxf>
      <font>
        <color theme="0" tint="-0.14996795556505021"/>
      </font>
    </dxf>
  </dxfs>
  <tableStyles count="0" defaultTableStyle="TableStyleMedium9" defaultPivotStyle="PivotStyleLight16"/>
  <colors>
    <mruColors>
      <color rgb="FFBEDCFA"/>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3</xdr:col>
      <xdr:colOff>122464</xdr:colOff>
      <xdr:row>1</xdr:row>
      <xdr:rowOff>0</xdr:rowOff>
    </xdr:from>
    <xdr:to>
      <xdr:col>4</xdr:col>
      <xdr:colOff>950023</xdr:colOff>
      <xdr:row>11</xdr:row>
      <xdr:rowOff>13607</xdr:rowOff>
    </xdr:to>
    <xdr:pic>
      <xdr:nvPicPr>
        <xdr:cNvPr id="3" name="Picture 2">
          <a:extLst>
            <a:ext uri="{FF2B5EF4-FFF2-40B4-BE49-F238E27FC236}">
              <a16:creationId xmlns:a16="http://schemas.microsoft.com/office/drawing/2014/main" id="{D1D00C14-300A-4C8B-96EC-6441C9000B26}"/>
            </a:ext>
          </a:extLst>
        </xdr:cNvPr>
        <xdr:cNvPicPr>
          <a:picLocks noChangeAspect="1"/>
        </xdr:cNvPicPr>
      </xdr:nvPicPr>
      <xdr:blipFill>
        <a:blip xmlns:r="http://schemas.openxmlformats.org/officeDocument/2006/relationships" r:embed="rId1"/>
        <a:stretch>
          <a:fillRect/>
        </a:stretch>
      </xdr:blipFill>
      <xdr:spPr>
        <a:xfrm>
          <a:off x="6232071" y="190500"/>
          <a:ext cx="2283523" cy="88446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14</xdr:row>
      <xdr:rowOff>0</xdr:rowOff>
    </xdr:from>
    <xdr:to>
      <xdr:col>0</xdr:col>
      <xdr:colOff>2381250</xdr:colOff>
      <xdr:row>18</xdr:row>
      <xdr:rowOff>123825</xdr:rowOff>
    </xdr:to>
    <xdr:pic>
      <xdr:nvPicPr>
        <xdr:cNvPr id="4105" name="Picture 1" descr="http://www.ard-werbung.de/fileadmin/user_upload/f867a5607a.png">
          <a:extLst>
            <a:ext uri="{FF2B5EF4-FFF2-40B4-BE49-F238E27FC236}">
              <a16:creationId xmlns:a16="http://schemas.microsoft.com/office/drawing/2014/main" id="{00000000-0008-0000-0400-0000091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2667000"/>
          <a:ext cx="2381250"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249977111117893"/>
    <pageSetUpPr fitToPage="1"/>
  </sheetPr>
  <dimension ref="B2:O81"/>
  <sheetViews>
    <sheetView showGridLines="0" zoomScale="70" zoomScaleNormal="70" workbookViewId="0">
      <selection activeCell="C2" sqref="C2"/>
    </sheetView>
  </sheetViews>
  <sheetFormatPr defaultRowHeight="15" x14ac:dyDescent="0.25"/>
  <cols>
    <col min="1" max="1" width="2.140625" customWidth="1"/>
    <col min="2" max="2" width="61.42578125" customWidth="1"/>
    <col min="3" max="3" width="27.85546875" customWidth="1"/>
    <col min="4" max="4" width="21.85546875" customWidth="1"/>
    <col min="5" max="5" width="32.7109375" customWidth="1"/>
    <col min="6" max="6" width="26.42578125" customWidth="1"/>
    <col min="7" max="7" width="29.140625" customWidth="1"/>
    <col min="8" max="8" width="20.7109375" customWidth="1"/>
    <col min="9" max="9" width="21.85546875" customWidth="1"/>
    <col min="10" max="10" width="34.85546875" customWidth="1"/>
    <col min="11" max="14" width="6" customWidth="1"/>
    <col min="15" max="15" width="6" bestFit="1" customWidth="1"/>
  </cols>
  <sheetData>
    <row r="2" spans="2:15" ht="17.25" x14ac:dyDescent="0.3">
      <c r="B2" s="42" t="s">
        <v>67</v>
      </c>
      <c r="C2" s="32"/>
      <c r="D2" s="1"/>
      <c r="E2" s="1"/>
      <c r="F2" s="1"/>
      <c r="G2" s="1"/>
      <c r="H2" s="1"/>
      <c r="I2" s="1"/>
    </row>
    <row r="3" spans="2:15" ht="17.25" x14ac:dyDescent="0.3">
      <c r="B3" s="42" t="s">
        <v>68</v>
      </c>
      <c r="C3" s="32"/>
      <c r="D3" s="1"/>
      <c r="E3" s="1"/>
      <c r="F3" s="1"/>
      <c r="G3" s="1"/>
      <c r="H3" s="1"/>
      <c r="I3" s="1"/>
    </row>
    <row r="4" spans="2:15" ht="17.25" x14ac:dyDescent="0.3">
      <c r="B4" s="42" t="s">
        <v>69</v>
      </c>
      <c r="C4" s="32"/>
      <c r="D4" s="1"/>
      <c r="E4" s="1"/>
      <c r="F4" s="1"/>
      <c r="G4" s="1"/>
      <c r="H4" s="1"/>
      <c r="I4" s="1"/>
    </row>
    <row r="5" spans="2:15" ht="17.25" x14ac:dyDescent="0.3">
      <c r="B5" s="42" t="s">
        <v>70</v>
      </c>
      <c r="C5" s="64"/>
      <c r="D5" s="1"/>
      <c r="E5" s="1"/>
      <c r="F5" s="1"/>
      <c r="G5" s="1"/>
      <c r="H5" s="1"/>
      <c r="I5" s="1"/>
    </row>
    <row r="6" spans="2:15" ht="17.25" hidden="1" customHeight="1" x14ac:dyDescent="0.3">
      <c r="B6" s="4"/>
      <c r="C6" s="4"/>
      <c r="D6" s="6" t="s">
        <v>5</v>
      </c>
      <c r="E6" s="6"/>
      <c r="F6" s="6"/>
      <c r="G6" s="4"/>
      <c r="H6" s="1"/>
      <c r="I6" s="1"/>
    </row>
    <row r="7" spans="2:15" ht="18" hidden="1" customHeight="1" thickBot="1" x14ac:dyDescent="0.35">
      <c r="B7" s="22" t="s">
        <v>28</v>
      </c>
      <c r="C7" s="22"/>
      <c r="D7" s="18">
        <v>1</v>
      </c>
      <c r="E7" s="48"/>
      <c r="F7" s="48"/>
      <c r="G7" s="4"/>
      <c r="H7" s="1"/>
      <c r="I7" s="1"/>
    </row>
    <row r="8" spans="2:15" ht="18" hidden="1" customHeight="1" thickBot="1" x14ac:dyDescent="0.35">
      <c r="B8" s="23" t="s">
        <v>29</v>
      </c>
      <c r="C8" s="23"/>
      <c r="D8" s="19">
        <v>2</v>
      </c>
      <c r="E8" s="49"/>
      <c r="F8" s="49"/>
      <c r="G8" s="1"/>
      <c r="H8" s="1"/>
      <c r="I8" s="1"/>
    </row>
    <row r="9" spans="2:15" ht="18" hidden="1" customHeight="1" thickBot="1" x14ac:dyDescent="0.35">
      <c r="B9" s="24" t="s">
        <v>30</v>
      </c>
      <c r="C9" s="24"/>
      <c r="D9" s="20">
        <v>1.4</v>
      </c>
      <c r="E9" s="50"/>
      <c r="F9" s="50"/>
      <c r="G9" s="1"/>
      <c r="H9" s="1"/>
      <c r="I9" s="1"/>
    </row>
    <row r="10" spans="2:15" ht="35.25" hidden="1" customHeight="1" thickBot="1" x14ac:dyDescent="0.35">
      <c r="B10" s="25" t="s">
        <v>31</v>
      </c>
      <c r="C10" s="25"/>
      <c r="D10" s="21">
        <v>1.3</v>
      </c>
      <c r="E10" s="51"/>
      <c r="F10" s="51"/>
      <c r="G10" s="1"/>
      <c r="H10" s="1"/>
      <c r="I10" s="1"/>
    </row>
    <row r="11" spans="2:15" ht="17.25" hidden="1" customHeight="1" x14ac:dyDescent="0.3">
      <c r="B11" s="1"/>
      <c r="C11" s="1"/>
      <c r="D11" s="1"/>
      <c r="E11" s="1"/>
      <c r="F11" s="1"/>
      <c r="G11" s="1"/>
      <c r="H11" s="1"/>
      <c r="I11" s="1"/>
    </row>
    <row r="12" spans="2:15" ht="17.25" x14ac:dyDescent="0.3">
      <c r="B12" s="1"/>
      <c r="C12" s="1"/>
      <c r="D12" s="1"/>
      <c r="E12" s="1"/>
      <c r="F12" s="1"/>
      <c r="G12" s="1"/>
      <c r="H12" s="1"/>
      <c r="I12" s="1"/>
      <c r="K12" s="178"/>
      <c r="L12" s="178"/>
      <c r="M12" s="178"/>
      <c r="N12" s="178"/>
      <c r="O12" s="178"/>
    </row>
    <row r="13" spans="2:15" ht="17.25" x14ac:dyDescent="0.3">
      <c r="B13" s="41" t="s">
        <v>51</v>
      </c>
      <c r="C13" s="6" t="s">
        <v>57</v>
      </c>
      <c r="D13" s="6" t="s">
        <v>61</v>
      </c>
      <c r="E13" s="6" t="s">
        <v>77</v>
      </c>
      <c r="F13" s="6" t="s">
        <v>48</v>
      </c>
      <c r="G13" s="6" t="s">
        <v>32</v>
      </c>
      <c r="H13" s="6" t="s">
        <v>62</v>
      </c>
      <c r="J13" s="90"/>
      <c r="K13" s="91"/>
      <c r="L13" s="91"/>
      <c r="M13" s="91"/>
      <c r="N13" s="91"/>
      <c r="O13" s="91"/>
    </row>
    <row r="14" spans="2:15" ht="18.75" x14ac:dyDescent="0.3">
      <c r="B14" s="26" t="s">
        <v>54</v>
      </c>
      <c r="C14" s="13" t="str">
        <f>IF(D14&gt;0,"A","")</f>
        <v/>
      </c>
      <c r="D14" s="44"/>
      <c r="E14" s="44"/>
      <c r="F14" s="31" t="e">
        <f>VLOOKUP(D14,List!$B$3:$C$15,2,0)</f>
        <v>#N/A</v>
      </c>
      <c r="G14" s="46">
        <f>SUM('Mon-Fri'!G14,'Sat-Sun'!G14)</f>
        <v>0</v>
      </c>
      <c r="H14" s="38">
        <f>SUM('Mon-Fri'!H14,'Sat-Sun'!H14,)</f>
        <v>0</v>
      </c>
      <c r="J14" s="90"/>
    </row>
    <row r="15" spans="2:15" ht="18.75" x14ac:dyDescent="0.3">
      <c r="B15" s="26" t="s">
        <v>54</v>
      </c>
      <c r="C15" s="13" t="str">
        <f>IF(D15&gt;0,"B","")</f>
        <v/>
      </c>
      <c r="D15" s="44"/>
      <c r="E15" s="44"/>
      <c r="F15" s="31" t="e">
        <f>VLOOKUP(D15,List!$B$3:$C$15,2,0)</f>
        <v>#N/A</v>
      </c>
      <c r="G15" s="46">
        <f>SUM('Mon-Fri'!G15,'Sat-Sun'!G15)</f>
        <v>0</v>
      </c>
      <c r="H15" s="38">
        <f>SUM('Mon-Fri'!H15,'Sat-Sun'!H15,)</f>
        <v>0</v>
      </c>
    </row>
    <row r="16" spans="2:15" ht="18.75" x14ac:dyDescent="0.3">
      <c r="B16" s="26" t="s">
        <v>54</v>
      </c>
      <c r="C16" s="13" t="str">
        <f>IF(D16&gt;0,"C","")</f>
        <v/>
      </c>
      <c r="D16" s="44"/>
      <c r="E16" s="44"/>
      <c r="F16" s="31" t="e">
        <f>VLOOKUP(D16,List!$B$3:$C$15,2,0)</f>
        <v>#N/A</v>
      </c>
      <c r="G16" s="46">
        <f>SUM('Mon-Fri'!G16,'Sat-Sun'!G16)</f>
        <v>0</v>
      </c>
      <c r="H16" s="38">
        <f>SUM('Mon-Fri'!H16,'Sat-Sun'!H16,)</f>
        <v>0</v>
      </c>
    </row>
    <row r="17" spans="2:8" ht="18.75" x14ac:dyDescent="0.3">
      <c r="B17" s="26" t="s">
        <v>54</v>
      </c>
      <c r="C17" s="13" t="str">
        <f>IF(D17&gt;0,"D","")</f>
        <v/>
      </c>
      <c r="D17" s="44"/>
      <c r="E17" s="32"/>
      <c r="F17" s="31" t="e">
        <f>VLOOKUP(D17,List!$B$3:$C$15,2,0)</f>
        <v>#N/A</v>
      </c>
      <c r="G17" s="46">
        <f>SUM('Mon-Fri'!G17,'Sat-Sun'!G17)</f>
        <v>0</v>
      </c>
      <c r="H17" s="38">
        <f>SUM('Mon-Fri'!H17,'Sat-Sun'!H17,)</f>
        <v>0</v>
      </c>
    </row>
    <row r="18" spans="2:8" ht="18.75" x14ac:dyDescent="0.3">
      <c r="B18" s="26" t="s">
        <v>54</v>
      </c>
      <c r="C18" s="13" t="str">
        <f>IF(D18&gt;0,"E","")</f>
        <v/>
      </c>
      <c r="D18" s="44"/>
      <c r="E18" s="32"/>
      <c r="F18" s="31" t="e">
        <f>VLOOKUP(D18,List!$B$3:$C$15,2,0)</f>
        <v>#N/A</v>
      </c>
      <c r="G18" s="46">
        <f>SUM('Mon-Fri'!G18,'Sat-Sun'!G18)</f>
        <v>0</v>
      </c>
      <c r="H18" s="38">
        <f>SUM('Mon-Fri'!H18,'Sat-Sun'!H18,)</f>
        <v>0</v>
      </c>
    </row>
    <row r="19" spans="2:8" ht="19.5" customHeight="1" x14ac:dyDescent="0.3">
      <c r="B19" s="26" t="s">
        <v>54</v>
      </c>
      <c r="C19" s="13" t="str">
        <f>IF(D19&gt;0,"F","")</f>
        <v/>
      </c>
      <c r="D19" s="44"/>
      <c r="E19" s="32"/>
      <c r="F19" s="31" t="e">
        <f>VLOOKUP(D19,List!$B$3:$C$15,2,0)</f>
        <v>#N/A</v>
      </c>
      <c r="G19" s="46">
        <f>SUM('Mon-Fri'!G19,'Sat-Sun'!G19)</f>
        <v>0</v>
      </c>
      <c r="H19" s="38">
        <f>SUM('Mon-Fri'!H19,'Sat-Sun'!H19,)</f>
        <v>0</v>
      </c>
    </row>
    <row r="20" spans="2:8" ht="17.25" x14ac:dyDescent="0.3">
      <c r="B20" s="26" t="s">
        <v>122</v>
      </c>
      <c r="C20" s="13" t="str">
        <f>IF(D20="Да","G","")</f>
        <v/>
      </c>
      <c r="D20" s="32"/>
      <c r="E20" s="32"/>
      <c r="F20" s="31" t="e">
        <f>VLOOKUP(D20,List!$H$2:$I$3,2,0)</f>
        <v>#N/A</v>
      </c>
      <c r="G20" s="46">
        <f>SUM('Mon-Fri'!G20,'Sat-Sun'!G20)</f>
        <v>0</v>
      </c>
      <c r="H20" s="38">
        <f>SUM('Mon-Fri'!H20,'Sat-Sun'!H20,)</f>
        <v>0</v>
      </c>
    </row>
    <row r="21" spans="2:8" ht="17.25" x14ac:dyDescent="0.3">
      <c r="B21" s="26" t="s">
        <v>123</v>
      </c>
      <c r="C21" s="13" t="str">
        <f>IF(D21="Да","H","")</f>
        <v/>
      </c>
      <c r="D21" s="32"/>
      <c r="E21" s="32"/>
      <c r="F21" s="31" t="e">
        <f>VLOOKUP(D21,List!$H$6:$I$7,2,0)</f>
        <v>#N/A</v>
      </c>
      <c r="G21" s="46">
        <f>SUM('Mon-Fri'!G21,'Sat-Sun'!G21)</f>
        <v>0</v>
      </c>
      <c r="H21" s="38">
        <f>SUM('Mon-Fri'!H21,'Sat-Sun'!H21,)</f>
        <v>0</v>
      </c>
    </row>
    <row r="22" spans="2:8" ht="17.25" x14ac:dyDescent="0.3">
      <c r="B22" s="26" t="s">
        <v>124</v>
      </c>
      <c r="C22" s="13" t="str">
        <f>IF(D22&gt;0,"I","")</f>
        <v/>
      </c>
      <c r="D22" s="32"/>
      <c r="E22" s="32"/>
      <c r="F22" s="31" t="e">
        <f>VLOOKUP(D22,List!$B$20:$C$32,2,0)</f>
        <v>#N/A</v>
      </c>
      <c r="G22" s="46">
        <f>SUM('Mon-Fri'!G22,'Sat-Sun'!G22)</f>
        <v>0</v>
      </c>
      <c r="H22" s="38">
        <f>SUM('Mon-Fri'!H22,'Sat-Sun'!H22,)</f>
        <v>0</v>
      </c>
    </row>
    <row r="23" spans="2:8" ht="17.25" x14ac:dyDescent="0.3">
      <c r="B23" s="26" t="s">
        <v>125</v>
      </c>
      <c r="C23" s="13" t="str">
        <f>IF(D23&gt;0,"J","")</f>
        <v/>
      </c>
      <c r="D23" s="32"/>
      <c r="E23" s="32"/>
      <c r="F23" s="31" t="e">
        <f>VLOOKUP(D23,List!$B$20:$C$32,2,0)</f>
        <v>#N/A</v>
      </c>
      <c r="G23" s="46">
        <f>SUM('Mon-Fri'!G23,'Sat-Sun'!G23)</f>
        <v>0</v>
      </c>
      <c r="H23" s="38">
        <f>SUM('Mon-Fri'!H23,'Sat-Sun'!H23,)</f>
        <v>0</v>
      </c>
    </row>
    <row r="24" spans="2:8" ht="17.25" x14ac:dyDescent="0.3">
      <c r="B24" s="26" t="s">
        <v>126</v>
      </c>
      <c r="C24" s="13" t="str">
        <f>IF(D24="Да","K","")</f>
        <v/>
      </c>
      <c r="D24" s="32"/>
      <c r="E24" s="32"/>
      <c r="F24" s="31" t="e">
        <f>VLOOKUP(D24,List!$H$18:$I$19,2,0)</f>
        <v>#N/A</v>
      </c>
      <c r="G24" s="46">
        <f>SUM('Mon-Fri'!G24,'Sat-Sun'!G24)</f>
        <v>0</v>
      </c>
      <c r="H24" s="38">
        <f>SUM('Mon-Fri'!H24,'Sat-Sun'!H24,)</f>
        <v>0</v>
      </c>
    </row>
    <row r="25" spans="2:8" ht="17.25" x14ac:dyDescent="0.3">
      <c r="B25" s="26" t="s">
        <v>127</v>
      </c>
      <c r="C25" s="13" t="str">
        <f>IF(D25="Да","L","")</f>
        <v/>
      </c>
      <c r="D25" s="32"/>
      <c r="E25" s="32"/>
      <c r="F25" s="31" t="e">
        <f>VLOOKUP(D25,List!$K$2:$L$3,2,0)</f>
        <v>#N/A</v>
      </c>
      <c r="G25" s="46">
        <f>SUM('Mon-Fri'!G25,'Sat-Sun'!G25)</f>
        <v>0</v>
      </c>
      <c r="H25" s="38">
        <f>SUM('Mon-Fri'!H25,'Sat-Sun'!H25,)</f>
        <v>0</v>
      </c>
    </row>
    <row r="26" spans="2:8" ht="17.25" x14ac:dyDescent="0.3">
      <c r="B26" s="26" t="s">
        <v>128</v>
      </c>
      <c r="C26" s="13" t="str">
        <f>IF(D26="Да","M","")</f>
        <v/>
      </c>
      <c r="D26" s="32"/>
      <c r="E26" s="32"/>
      <c r="F26" s="31" t="e">
        <f>VLOOKUP(D26,List!$K$6:$L$7,2,0)</f>
        <v>#N/A</v>
      </c>
      <c r="G26" s="46">
        <f>SUM('Mon-Fri'!G26,'Sat-Sun'!G26)</f>
        <v>0</v>
      </c>
      <c r="H26" s="38">
        <f>SUM('Mon-Fri'!H26,'Sat-Sun'!H26,)</f>
        <v>0</v>
      </c>
    </row>
    <row r="27" spans="2:8" ht="17.25" x14ac:dyDescent="0.3">
      <c r="B27" s="26" t="s">
        <v>129</v>
      </c>
      <c r="C27" s="13" t="str">
        <f>IF(D27="Да","N","")</f>
        <v/>
      </c>
      <c r="D27" s="32"/>
      <c r="E27" s="32"/>
      <c r="F27" s="31" t="e">
        <f>VLOOKUP(D27,List!$K$10:$L$11,2,0)</f>
        <v>#N/A</v>
      </c>
      <c r="G27" s="46">
        <f>SUM('Mon-Fri'!G27,'Sat-Sun'!G27)</f>
        <v>0</v>
      </c>
      <c r="H27" s="38">
        <f>SUM('Mon-Fri'!H27,'Sat-Sun'!H27,)</f>
        <v>0</v>
      </c>
    </row>
    <row r="28" spans="2:8" ht="17.25" x14ac:dyDescent="0.3">
      <c r="B28" s="26" t="s">
        <v>130</v>
      </c>
      <c r="C28" s="13" t="str">
        <f>IF(D28="Да","O","")</f>
        <v/>
      </c>
      <c r="D28" s="32"/>
      <c r="E28" s="32"/>
      <c r="F28" s="31" t="e">
        <f>VLOOKUP(D28,List!$K$14:$L$15,2,0)</f>
        <v>#N/A</v>
      </c>
      <c r="G28" s="46">
        <f>SUM('Mon-Fri'!G28,'Sat-Sun'!G28)</f>
        <v>0</v>
      </c>
      <c r="H28" s="38">
        <f>SUM('Mon-Fri'!H28,'Sat-Sun'!H28,)</f>
        <v>0</v>
      </c>
    </row>
    <row r="29" spans="2:8" ht="17.25" x14ac:dyDescent="0.3">
      <c r="B29" s="1"/>
      <c r="C29" s="4"/>
      <c r="D29" s="4"/>
      <c r="E29" s="4"/>
      <c r="F29" s="4"/>
      <c r="G29" s="75">
        <f>SUM(G14:G28)</f>
        <v>0</v>
      </c>
      <c r="H29" s="39">
        <f>SUM(H14:H28)</f>
        <v>0</v>
      </c>
    </row>
    <row r="30" spans="2:8" ht="17.25" x14ac:dyDescent="0.3">
      <c r="B30" s="1"/>
      <c r="C30" s="4"/>
      <c r="D30" s="4"/>
      <c r="E30" s="4"/>
      <c r="F30" s="4"/>
      <c r="G30" s="4"/>
      <c r="H30" s="5"/>
    </row>
    <row r="31" spans="2:8" ht="17.25" x14ac:dyDescent="0.3">
      <c r="B31" s="1"/>
      <c r="C31" s="4"/>
      <c r="D31" s="4"/>
      <c r="E31" s="4"/>
      <c r="F31" s="4"/>
      <c r="G31" s="4"/>
      <c r="H31" s="5"/>
    </row>
    <row r="32" spans="2:8" ht="17.25" x14ac:dyDescent="0.3">
      <c r="B32" s="1"/>
      <c r="C32" s="4"/>
      <c r="D32" s="4"/>
      <c r="E32" s="4"/>
      <c r="G32" s="13" t="s">
        <v>49</v>
      </c>
      <c r="H32" s="43"/>
    </row>
    <row r="33" spans="2:8" ht="17.25" x14ac:dyDescent="0.3">
      <c r="B33" s="1"/>
      <c r="C33" s="4"/>
      <c r="D33" s="4"/>
      <c r="E33" s="4"/>
      <c r="G33" s="13" t="s">
        <v>63</v>
      </c>
      <c r="H33" s="40">
        <f>H29-H29*H32</f>
        <v>0</v>
      </c>
    </row>
    <row r="34" spans="2:8" ht="17.25" x14ac:dyDescent="0.3">
      <c r="G34" s="13" t="s">
        <v>78</v>
      </c>
      <c r="H34" s="40">
        <f>H33+H33*20%</f>
        <v>0</v>
      </c>
    </row>
    <row r="36" spans="2:8" ht="28.5" x14ac:dyDescent="0.45">
      <c r="B36" s="92" t="s">
        <v>267</v>
      </c>
      <c r="E36" s="92" t="s">
        <v>268</v>
      </c>
    </row>
    <row r="37" spans="2:8" ht="21" x14ac:dyDescent="0.25">
      <c r="B37" s="93" t="s">
        <v>269</v>
      </c>
      <c r="C37" s="94" t="s">
        <v>270</v>
      </c>
      <c r="D37" s="95"/>
      <c r="E37" s="94" t="s">
        <v>271</v>
      </c>
      <c r="F37" s="94" t="s">
        <v>5</v>
      </c>
    </row>
    <row r="38" spans="2:8" ht="17.25" x14ac:dyDescent="0.25">
      <c r="B38" s="96">
        <v>5000</v>
      </c>
      <c r="C38" s="97">
        <v>7.0000000000000007E-2</v>
      </c>
      <c r="D38" s="83"/>
      <c r="E38" s="96" t="s">
        <v>272</v>
      </c>
      <c r="F38" s="97">
        <v>0.75</v>
      </c>
    </row>
    <row r="39" spans="2:8" ht="20.25" customHeight="1" x14ac:dyDescent="0.25">
      <c r="B39" s="96">
        <v>15000</v>
      </c>
      <c r="C39" s="98">
        <v>0.12</v>
      </c>
      <c r="D39" s="99"/>
      <c r="E39" s="96" t="s">
        <v>73</v>
      </c>
      <c r="F39" s="97">
        <v>0.85</v>
      </c>
    </row>
    <row r="40" spans="2:8" ht="20.25" customHeight="1" x14ac:dyDescent="0.25">
      <c r="B40" s="96">
        <v>30000</v>
      </c>
      <c r="C40" s="98">
        <v>0.18</v>
      </c>
      <c r="D40" s="99"/>
      <c r="E40" s="96" t="s">
        <v>74</v>
      </c>
      <c r="F40" s="97">
        <v>1</v>
      </c>
    </row>
    <row r="41" spans="2:8" ht="20.25" customHeight="1" x14ac:dyDescent="0.25">
      <c r="B41" s="96" t="s">
        <v>329</v>
      </c>
      <c r="C41" s="98">
        <v>0.25</v>
      </c>
      <c r="D41" s="99"/>
      <c r="E41" s="96" t="s">
        <v>75</v>
      </c>
      <c r="F41" s="97">
        <v>1.05</v>
      </c>
    </row>
    <row r="42" spans="2:8" ht="20.25" customHeight="1" x14ac:dyDescent="0.25">
      <c r="B42" s="96">
        <v>100000</v>
      </c>
      <c r="C42" s="98">
        <v>0.33</v>
      </c>
      <c r="D42" s="99"/>
      <c r="E42" s="96" t="s">
        <v>273</v>
      </c>
      <c r="F42" s="97">
        <v>1.1000000000000001</v>
      </c>
    </row>
    <row r="43" spans="2:8" ht="20.25" customHeight="1" x14ac:dyDescent="0.25">
      <c r="B43" s="96">
        <v>150000</v>
      </c>
      <c r="C43" s="98">
        <v>0.41</v>
      </c>
      <c r="D43" s="99"/>
      <c r="E43" s="96" t="s">
        <v>274</v>
      </c>
      <c r="F43" s="97">
        <v>1</v>
      </c>
    </row>
    <row r="44" spans="2:8" ht="20.25" customHeight="1" x14ac:dyDescent="0.25">
      <c r="B44" s="96">
        <v>200000</v>
      </c>
      <c r="C44" s="98">
        <v>0.49</v>
      </c>
      <c r="D44" s="99"/>
      <c r="E44" s="96" t="s">
        <v>275</v>
      </c>
      <c r="F44" s="97">
        <v>0.9</v>
      </c>
    </row>
    <row r="45" spans="2:8" ht="20.25" customHeight="1" x14ac:dyDescent="0.25">
      <c r="B45" s="96" t="s">
        <v>277</v>
      </c>
      <c r="C45" s="38" t="s">
        <v>278</v>
      </c>
      <c r="D45" s="99"/>
      <c r="E45" s="96" t="s">
        <v>276</v>
      </c>
      <c r="F45" s="97">
        <v>0.8</v>
      </c>
    </row>
    <row r="46" spans="2:8" ht="20.25" customHeight="1" x14ac:dyDescent="0.25">
      <c r="D46" s="55"/>
      <c r="E46" s="96" t="s">
        <v>279</v>
      </c>
      <c r="F46" s="97">
        <v>0.95</v>
      </c>
    </row>
    <row r="47" spans="2:8" ht="20.25" customHeight="1" x14ac:dyDescent="0.25">
      <c r="B47" s="96" t="s">
        <v>281</v>
      </c>
      <c r="C47" s="97">
        <v>0.1</v>
      </c>
      <c r="D47" s="99"/>
      <c r="E47" s="96" t="s">
        <v>280</v>
      </c>
      <c r="F47" s="97">
        <v>1</v>
      </c>
    </row>
    <row r="48" spans="2:8" ht="20.25" customHeight="1" x14ac:dyDescent="0.25">
      <c r="B48" s="96" t="s">
        <v>340</v>
      </c>
      <c r="C48" s="97">
        <v>0.05</v>
      </c>
      <c r="D48" s="55"/>
      <c r="E48" s="96" t="s">
        <v>282</v>
      </c>
      <c r="F48" s="97">
        <v>1.1000000000000001</v>
      </c>
    </row>
    <row r="49" spans="2:8" ht="20.25" customHeight="1" x14ac:dyDescent="0.25">
      <c r="D49" s="55"/>
      <c r="E49" s="96" t="s">
        <v>283</v>
      </c>
      <c r="F49" s="97">
        <v>1.05</v>
      </c>
    </row>
    <row r="50" spans="2:8" ht="17.25" x14ac:dyDescent="0.25">
      <c r="D50" s="55"/>
    </row>
    <row r="51" spans="2:8" ht="17.25" x14ac:dyDescent="0.25">
      <c r="B51" s="179" t="s">
        <v>284</v>
      </c>
      <c r="C51" s="180"/>
      <c r="D51" s="102"/>
      <c r="E51" s="103"/>
      <c r="F51" s="103"/>
      <c r="G51" s="103"/>
      <c r="H51" s="103"/>
    </row>
    <row r="52" spans="2:8" ht="20.25" customHeight="1" x14ac:dyDescent="0.25">
      <c r="B52" s="181"/>
      <c r="C52" s="182"/>
      <c r="D52" s="102"/>
      <c r="E52" s="103"/>
      <c r="F52" s="103"/>
      <c r="G52" s="103"/>
      <c r="H52" s="104"/>
    </row>
    <row r="53" spans="2:8" ht="20.25" customHeight="1" x14ac:dyDescent="0.25">
      <c r="B53" s="183"/>
      <c r="C53" s="184"/>
      <c r="D53" s="102"/>
      <c r="E53" s="103"/>
      <c r="F53" s="103"/>
      <c r="G53" s="103"/>
      <c r="H53" s="103"/>
    </row>
    <row r="54" spans="2:8" ht="20.25" customHeight="1" x14ac:dyDescent="0.25">
      <c r="B54" s="103"/>
      <c r="C54" s="103"/>
      <c r="D54" s="103"/>
      <c r="E54" s="103"/>
      <c r="F54" s="103"/>
      <c r="G54" s="103"/>
      <c r="H54" s="103"/>
    </row>
    <row r="55" spans="2:8" ht="20.25" customHeight="1" x14ac:dyDescent="0.25">
      <c r="B55" s="105" t="s">
        <v>330</v>
      </c>
      <c r="C55" s="103"/>
      <c r="D55" s="103"/>
      <c r="E55" s="103"/>
      <c r="F55" s="103"/>
      <c r="G55" s="103"/>
      <c r="H55" s="103"/>
    </row>
    <row r="56" spans="2:8" ht="20.25" customHeight="1" x14ac:dyDescent="0.25">
      <c r="B56" s="105" t="s">
        <v>331</v>
      </c>
      <c r="C56" s="103"/>
      <c r="D56" s="103"/>
      <c r="E56" s="103"/>
      <c r="F56" s="103"/>
      <c r="G56" s="103"/>
      <c r="H56" s="103"/>
    </row>
    <row r="57" spans="2:8" ht="20.25" customHeight="1" x14ac:dyDescent="0.25">
      <c r="C57" s="103"/>
      <c r="D57" s="103"/>
      <c r="E57" s="103"/>
      <c r="F57" s="103"/>
      <c r="G57" s="103"/>
      <c r="H57" s="103"/>
    </row>
    <row r="58" spans="2:8" ht="20.25" customHeight="1" x14ac:dyDescent="0.45">
      <c r="B58" s="106" t="s">
        <v>76</v>
      </c>
      <c r="C58" s="106"/>
      <c r="D58" s="102"/>
      <c r="E58" s="106" t="s">
        <v>86</v>
      </c>
      <c r="F58" s="107"/>
      <c r="G58" s="185" t="s">
        <v>339</v>
      </c>
      <c r="H58" s="185"/>
    </row>
    <row r="59" spans="2:8" ht="26.25" customHeight="1" x14ac:dyDescent="0.35">
      <c r="B59" s="186" t="s">
        <v>384</v>
      </c>
      <c r="C59" s="187"/>
      <c r="D59" s="102"/>
      <c r="E59" s="108"/>
      <c r="F59" s="109"/>
      <c r="G59" s="110" t="s">
        <v>82</v>
      </c>
      <c r="H59" s="110" t="s">
        <v>83</v>
      </c>
    </row>
    <row r="60" spans="2:8" ht="18" customHeight="1" x14ac:dyDescent="0.3">
      <c r="B60" s="188" t="s">
        <v>345</v>
      </c>
      <c r="C60" s="189"/>
      <c r="D60" s="111"/>
      <c r="E60" s="112" t="s">
        <v>79</v>
      </c>
      <c r="F60" s="113"/>
      <c r="G60" s="114">
        <v>0.5</v>
      </c>
      <c r="H60" s="115" t="s">
        <v>109</v>
      </c>
    </row>
    <row r="61" spans="2:8" ht="18" customHeight="1" x14ac:dyDescent="0.3">
      <c r="B61" s="186" t="s">
        <v>346</v>
      </c>
      <c r="C61" s="187"/>
      <c r="D61" s="105"/>
      <c r="E61" s="112" t="s">
        <v>103</v>
      </c>
      <c r="F61" s="113"/>
      <c r="G61" s="114">
        <v>0.6</v>
      </c>
      <c r="H61" s="115" t="s">
        <v>109</v>
      </c>
    </row>
    <row r="62" spans="2:8" ht="18" customHeight="1" x14ac:dyDescent="0.3">
      <c r="D62" s="116"/>
      <c r="E62" s="112" t="s">
        <v>104</v>
      </c>
      <c r="F62" s="113"/>
      <c r="G62" s="117">
        <v>1.5</v>
      </c>
      <c r="H62" s="118" t="s">
        <v>34</v>
      </c>
    </row>
    <row r="63" spans="2:8" ht="18" customHeight="1" x14ac:dyDescent="0.3">
      <c r="D63" s="119"/>
      <c r="E63" s="112" t="s">
        <v>105</v>
      </c>
      <c r="F63" s="103"/>
      <c r="G63" s="117">
        <v>1.5</v>
      </c>
      <c r="H63" s="118" t="s">
        <v>34</v>
      </c>
    </row>
    <row r="64" spans="2:8" ht="18" customHeight="1" x14ac:dyDescent="0.3">
      <c r="D64" s="120"/>
      <c r="E64" s="112" t="s">
        <v>106</v>
      </c>
      <c r="F64" s="113"/>
      <c r="G64" s="117">
        <v>1</v>
      </c>
      <c r="H64" s="118" t="s">
        <v>35</v>
      </c>
    </row>
    <row r="65" spans="2:8" ht="22.5" customHeight="1" x14ac:dyDescent="0.45">
      <c r="C65" s="106"/>
      <c r="D65" s="121"/>
      <c r="E65" s="112" t="s">
        <v>107</v>
      </c>
      <c r="F65" s="113"/>
      <c r="G65" s="117">
        <v>1</v>
      </c>
      <c r="H65" s="118" t="s">
        <v>35</v>
      </c>
    </row>
    <row r="66" spans="2:8" ht="21" customHeight="1" x14ac:dyDescent="0.45">
      <c r="B66" s="106" t="s">
        <v>379</v>
      </c>
      <c r="C66" s="119"/>
      <c r="D66" s="103"/>
      <c r="E66" s="112" t="s">
        <v>108</v>
      </c>
      <c r="F66" s="113"/>
      <c r="G66" s="117">
        <v>0.5</v>
      </c>
      <c r="H66" s="118" t="s">
        <v>109</v>
      </c>
    </row>
    <row r="67" spans="2:8" ht="18" customHeight="1" x14ac:dyDescent="0.3">
      <c r="B67" s="186" t="s">
        <v>382</v>
      </c>
      <c r="C67" s="187"/>
      <c r="D67" s="103"/>
      <c r="E67" s="112" t="s">
        <v>84</v>
      </c>
      <c r="F67" s="113"/>
      <c r="G67" s="117">
        <v>0.5</v>
      </c>
      <c r="H67" s="115" t="s">
        <v>109</v>
      </c>
    </row>
    <row r="68" spans="2:8" ht="18" customHeight="1" x14ac:dyDescent="0.3">
      <c r="B68" s="188" t="s">
        <v>383</v>
      </c>
      <c r="C68" s="189"/>
      <c r="D68" s="103"/>
      <c r="E68" s="112" t="s">
        <v>89</v>
      </c>
      <c r="F68" s="122"/>
      <c r="G68" s="117">
        <v>0.5</v>
      </c>
      <c r="H68" s="123" t="s">
        <v>109</v>
      </c>
    </row>
    <row r="69" spans="2:8" ht="18" customHeight="1" x14ac:dyDescent="0.3">
      <c r="B69" s="188" t="s">
        <v>345</v>
      </c>
      <c r="C69" s="189"/>
      <c r="D69" s="103"/>
      <c r="E69" s="175" t="s">
        <v>85</v>
      </c>
      <c r="F69" s="176"/>
      <c r="G69" s="176"/>
      <c r="H69" s="177"/>
    </row>
    <row r="70" spans="2:8" x14ac:dyDescent="0.25">
      <c r="B70" s="103" t="s">
        <v>380</v>
      </c>
      <c r="C70" s="103"/>
      <c r="D70" s="103"/>
      <c r="E70" s="103"/>
      <c r="F70" s="103"/>
      <c r="G70" s="103"/>
      <c r="H70" s="103"/>
    </row>
    <row r="71" spans="2:8" x14ac:dyDescent="0.25">
      <c r="B71" s="103" t="s">
        <v>381</v>
      </c>
      <c r="C71" s="103"/>
      <c r="D71" s="103"/>
      <c r="E71" s="103"/>
      <c r="F71" s="103"/>
      <c r="G71" s="103"/>
      <c r="H71" s="103"/>
    </row>
    <row r="72" spans="2:8" x14ac:dyDescent="0.25">
      <c r="B72" s="103"/>
      <c r="C72" s="103"/>
      <c r="D72" s="103"/>
      <c r="E72" s="103"/>
      <c r="F72" s="103"/>
      <c r="G72" s="103"/>
      <c r="H72" s="103"/>
    </row>
    <row r="73" spans="2:8" x14ac:dyDescent="0.25">
      <c r="B73" s="103"/>
      <c r="C73" s="103"/>
      <c r="D73" s="103"/>
      <c r="E73" s="103"/>
      <c r="F73" s="103"/>
      <c r="G73" s="103"/>
      <c r="H73" s="103"/>
    </row>
    <row r="74" spans="2:8" ht="17.25" x14ac:dyDescent="0.25">
      <c r="B74" s="124" t="s">
        <v>81</v>
      </c>
      <c r="C74" s="125"/>
      <c r="D74" s="125"/>
      <c r="E74" s="103"/>
      <c r="F74" s="103"/>
      <c r="G74" s="103"/>
      <c r="H74" s="103"/>
    </row>
    <row r="75" spans="2:8" ht="15" customHeight="1" x14ac:dyDescent="0.25">
      <c r="B75" s="121" t="s">
        <v>287</v>
      </c>
      <c r="C75" s="125"/>
      <c r="D75" s="125"/>
      <c r="E75" s="125"/>
      <c r="F75" s="125"/>
      <c r="G75" s="103"/>
      <c r="H75" s="103"/>
    </row>
    <row r="76" spans="2:8" ht="17.25" customHeight="1" x14ac:dyDescent="0.25">
      <c r="B76" s="121" t="s">
        <v>289</v>
      </c>
      <c r="C76" s="103"/>
      <c r="D76" s="103"/>
      <c r="E76" s="125"/>
      <c r="F76" s="125"/>
      <c r="G76" s="103"/>
      <c r="H76" s="103"/>
    </row>
    <row r="77" spans="2:8" ht="17.25" x14ac:dyDescent="0.25">
      <c r="B77" s="121" t="s">
        <v>290</v>
      </c>
      <c r="C77" s="103"/>
      <c r="D77" s="103"/>
      <c r="E77" s="103"/>
      <c r="F77" s="103"/>
      <c r="G77" s="103"/>
      <c r="H77" s="103"/>
    </row>
    <row r="78" spans="2:8" ht="17.25" x14ac:dyDescent="0.25">
      <c r="B78" s="121" t="s">
        <v>80</v>
      </c>
      <c r="C78" s="103"/>
      <c r="D78" s="103"/>
      <c r="E78" s="103"/>
      <c r="F78" s="103"/>
      <c r="G78" s="103"/>
      <c r="H78" s="103"/>
    </row>
    <row r="79" spans="2:8" x14ac:dyDescent="0.25">
      <c r="B79" s="103"/>
      <c r="C79" s="103"/>
      <c r="D79" s="103"/>
      <c r="E79" s="103"/>
      <c r="F79" s="103"/>
      <c r="G79" s="103"/>
      <c r="H79" s="103"/>
    </row>
    <row r="80" spans="2:8" ht="17.25" x14ac:dyDescent="0.25">
      <c r="B80" s="121" t="s">
        <v>288</v>
      </c>
      <c r="C80" s="103"/>
      <c r="D80" s="103"/>
      <c r="E80" s="103"/>
      <c r="F80" s="103"/>
      <c r="G80" s="103"/>
      <c r="H80" s="103"/>
    </row>
    <row r="81" spans="2:8" ht="17.25" x14ac:dyDescent="0.25">
      <c r="B81" s="121" t="s">
        <v>286</v>
      </c>
      <c r="C81" s="103"/>
      <c r="D81" s="103"/>
      <c r="E81" s="103"/>
      <c r="F81" s="103"/>
      <c r="G81" s="103"/>
      <c r="H81" s="103"/>
    </row>
  </sheetData>
  <sheetProtection algorithmName="SHA-512" hashValue="GA/VIvR6s10b8Qba6Lc8woeBRCThNGjxMRbZD/gFeaIo/SCpO5dvdyvBZKJh999bUoNm0NiEHYBxu1pd8gTH3w==" saltValue="bry2d8ET/rXhBH3eHciiNg==" spinCount="100000" sheet="1" selectLockedCells="1"/>
  <mergeCells count="10">
    <mergeCell ref="E69:H69"/>
    <mergeCell ref="K12:O12"/>
    <mergeCell ref="B51:C53"/>
    <mergeCell ref="G58:H58"/>
    <mergeCell ref="B61:C61"/>
    <mergeCell ref="B60:C60"/>
    <mergeCell ref="B59:C59"/>
    <mergeCell ref="B67:C67"/>
    <mergeCell ref="B68:C68"/>
    <mergeCell ref="B69:C69"/>
  </mergeCells>
  <conditionalFormatting sqref="K14:O14">
    <cfRule type="cellIs" dxfId="3" priority="1" operator="equal">
      <formula>0</formula>
    </cfRule>
    <cfRule type="cellIs" dxfId="2" priority="2" operator="greaterThan">
      <formula>0</formula>
    </cfRule>
  </conditionalFormatting>
  <dataValidations count="2">
    <dataValidation type="list" allowBlank="1" showInputMessage="1" showErrorMessage="1" sqref="D20:D21 D24:D28" xr:uid="{00000000-0002-0000-0000-000000000000}">
      <formula1>Шапки</formula1>
    </dataValidation>
    <dataValidation type="list" allowBlank="1" showInputMessage="1" showErrorMessage="1" sqref="D14:D19" xr:uid="{00000000-0002-0000-0000-000001000000}">
      <formula1>length</formula1>
    </dataValidation>
  </dataValidations>
  <pageMargins left="0.70866141732283472" right="0.70866141732283472" top="0.74803149606299213" bottom="0.74803149606299213" header="0.31496062992125984" footer="0.31496062992125984"/>
  <pageSetup paperSize="9" scale="46" orientation="landscape" r:id="rId1"/>
  <ignoredErrors>
    <ignoredError sqref="F14:F28" evalError="1"/>
  </ignoredError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2000000}">
          <x14:formula1>
            <xm:f>List!$B$20:$B$32</xm:f>
          </x14:formula1>
          <xm:sqref>D22:D23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tint="-0.499984740745262"/>
  </sheetPr>
  <dimension ref="A1:BZ104"/>
  <sheetViews>
    <sheetView showGridLines="0" tabSelected="1" zoomScale="55" zoomScaleNormal="55" workbookViewId="0">
      <selection activeCell="K28" sqref="K28"/>
    </sheetView>
  </sheetViews>
  <sheetFormatPr defaultColWidth="12.42578125" defaultRowHeight="17.25" outlineLevelCol="1" x14ac:dyDescent="0.3"/>
  <cols>
    <col min="1" max="1" width="8.5703125" style="1" customWidth="1"/>
    <col min="2" max="2" width="54.28515625" style="1" customWidth="1"/>
    <col min="3" max="3" width="33.85546875" style="1" customWidth="1"/>
    <col min="4" max="4" width="36.7109375" style="4" customWidth="1"/>
    <col min="5" max="5" width="45.28515625" style="4" bestFit="1" customWidth="1"/>
    <col min="6" max="6" width="28" style="4" customWidth="1"/>
    <col min="7" max="7" width="45.28515625" style="4" bestFit="1" customWidth="1"/>
    <col min="8" max="8" width="31.28515625" style="4" customWidth="1"/>
    <col min="9" max="9" width="24" style="5" bestFit="1" customWidth="1"/>
    <col min="10" max="10" width="23" style="5" bestFit="1" customWidth="1"/>
    <col min="11" max="12" width="21.7109375" style="1" customWidth="1"/>
    <col min="13" max="13" width="5.140625" style="1" customWidth="1"/>
    <col min="14" max="44" width="4.42578125" style="1" customWidth="1"/>
    <col min="45" max="45" width="4.28515625" style="1" customWidth="1"/>
    <col min="46" max="48" width="10" style="1" hidden="1" customWidth="1" outlineLevel="1"/>
    <col min="49" max="49" width="10.28515625" style="1" hidden="1" customWidth="1" outlineLevel="1"/>
    <col min="50" max="51" width="9.7109375" style="1" hidden="1" customWidth="1" outlineLevel="1"/>
    <col min="52" max="53" width="10.28515625" style="1" hidden="1" customWidth="1" outlineLevel="1"/>
    <col min="54" max="54" width="9.28515625" style="1" hidden="1" customWidth="1" outlineLevel="1"/>
    <col min="55" max="55" width="9.42578125" style="1" hidden="1" customWidth="1" outlineLevel="1"/>
    <col min="56" max="56" width="10" style="1" hidden="1" customWidth="1" outlineLevel="1"/>
    <col min="57" max="57" width="9.7109375" style="1" hidden="1" customWidth="1" outlineLevel="1"/>
    <col min="58" max="58" width="10.85546875" style="1" hidden="1" customWidth="1" outlineLevel="1"/>
    <col min="59" max="63" width="10.28515625" style="1" hidden="1" customWidth="1" outlineLevel="1"/>
    <col min="64" max="64" width="10.5703125" style="1" hidden="1" customWidth="1" outlineLevel="1"/>
    <col min="65" max="66" width="10" style="1" hidden="1" customWidth="1" outlineLevel="1"/>
    <col min="67" max="68" width="10.5703125" style="1" hidden="1" customWidth="1" outlineLevel="1"/>
    <col min="69" max="69" width="9.42578125" hidden="1" customWidth="1" outlineLevel="1"/>
    <col min="70" max="70" width="9.7109375" style="1" hidden="1" customWidth="1" outlineLevel="1"/>
    <col min="71" max="71" width="10.28515625" style="1" hidden="1" customWidth="1" outlineLevel="1"/>
    <col min="72" max="72" width="10" style="1" hidden="1" customWidth="1" outlineLevel="1"/>
    <col min="73" max="73" width="11" style="1" hidden="1" customWidth="1" outlineLevel="1"/>
    <col min="74" max="75" width="10.5703125" style="1" hidden="1" customWidth="1" outlineLevel="1"/>
    <col min="76" max="76" width="12.42578125" style="1" collapsed="1"/>
    <col min="77" max="77" width="12.42578125" style="1"/>
    <col min="78" max="78" width="19.5703125" style="1" customWidth="1"/>
    <col min="79" max="16384" width="12.42578125" style="1"/>
  </cols>
  <sheetData>
    <row r="1" spans="2:10" x14ac:dyDescent="0.3">
      <c r="D1" s="1"/>
      <c r="E1" s="1"/>
      <c r="F1" s="1"/>
      <c r="G1" s="1"/>
      <c r="H1" s="1"/>
      <c r="I1" s="1"/>
      <c r="J1" s="1"/>
    </row>
    <row r="2" spans="2:10" x14ac:dyDescent="0.3">
      <c r="B2" s="42" t="s">
        <v>67</v>
      </c>
      <c r="C2" s="57">
        <f>'Campaign Total'!C2</f>
        <v>0</v>
      </c>
      <c r="D2" s="1"/>
      <c r="E2" s="1"/>
      <c r="F2" s="1"/>
      <c r="G2" s="1"/>
      <c r="H2" s="1"/>
      <c r="I2" s="1"/>
      <c r="J2" s="1"/>
    </row>
    <row r="3" spans="2:10" x14ac:dyDescent="0.3">
      <c r="B3" s="42" t="s">
        <v>68</v>
      </c>
      <c r="C3" s="57">
        <f>'Campaign Total'!C3</f>
        <v>0</v>
      </c>
      <c r="D3" s="1"/>
      <c r="E3" s="1"/>
      <c r="F3" s="1"/>
      <c r="G3" s="1"/>
      <c r="H3" s="1"/>
      <c r="I3" s="1"/>
      <c r="J3" s="1"/>
    </row>
    <row r="4" spans="2:10" x14ac:dyDescent="0.3">
      <c r="B4" s="42" t="s">
        <v>69</v>
      </c>
      <c r="C4" s="57">
        <f>'Campaign Total'!C4</f>
        <v>0</v>
      </c>
      <c r="D4" s="1"/>
      <c r="E4" s="1"/>
      <c r="F4" s="1"/>
      <c r="G4" s="1"/>
      <c r="H4" s="1"/>
      <c r="I4" s="1"/>
      <c r="J4" s="1"/>
    </row>
    <row r="5" spans="2:10" x14ac:dyDescent="0.3">
      <c r="B5" s="42" t="s">
        <v>70</v>
      </c>
      <c r="C5" s="57">
        <f>'Campaign Total'!C5</f>
        <v>0</v>
      </c>
      <c r="D5" s="1"/>
      <c r="E5" s="1"/>
      <c r="F5" s="1"/>
      <c r="G5" s="1"/>
      <c r="H5" s="1"/>
      <c r="I5" s="1"/>
      <c r="J5" s="1"/>
    </row>
    <row r="6" spans="2:10" hidden="1" x14ac:dyDescent="0.3">
      <c r="B6" s="4"/>
      <c r="C6" s="4"/>
      <c r="D6" s="6" t="s">
        <v>5</v>
      </c>
      <c r="F6" s="1"/>
      <c r="G6" s="1"/>
      <c r="H6" s="1"/>
      <c r="I6" s="1"/>
      <c r="J6" s="1"/>
    </row>
    <row r="7" spans="2:10" ht="18" hidden="1" thickBot="1" x14ac:dyDescent="0.35">
      <c r="B7" s="22" t="s">
        <v>28</v>
      </c>
      <c r="C7" s="22"/>
      <c r="D7" s="18">
        <v>1</v>
      </c>
      <c r="F7" s="1"/>
      <c r="G7" s="1"/>
      <c r="H7" s="1"/>
      <c r="I7" s="1"/>
      <c r="J7" s="1"/>
    </row>
    <row r="8" spans="2:10" ht="18" hidden="1" thickBot="1" x14ac:dyDescent="0.35">
      <c r="B8" s="23" t="s">
        <v>29</v>
      </c>
      <c r="C8" s="23"/>
      <c r="D8" s="19">
        <v>2</v>
      </c>
      <c r="E8" s="1"/>
      <c r="F8" s="1"/>
      <c r="G8" s="1"/>
      <c r="H8" s="1"/>
    </row>
    <row r="9" spans="2:10" ht="18" hidden="1" thickBot="1" x14ac:dyDescent="0.35">
      <c r="B9" s="24" t="s">
        <v>30</v>
      </c>
      <c r="C9" s="24"/>
      <c r="D9" s="20">
        <v>1.4</v>
      </c>
      <c r="E9" s="1"/>
      <c r="F9" s="1"/>
      <c r="G9" s="1"/>
      <c r="H9" s="1"/>
    </row>
    <row r="10" spans="2:10" ht="18" hidden="1" thickBot="1" x14ac:dyDescent="0.35">
      <c r="B10" s="25" t="s">
        <v>31</v>
      </c>
      <c r="C10" s="25"/>
      <c r="D10" s="21">
        <v>1.3</v>
      </c>
      <c r="E10" s="1"/>
      <c r="F10" s="1"/>
      <c r="G10" s="1"/>
      <c r="H10" s="1"/>
    </row>
    <row r="11" spans="2:10" x14ac:dyDescent="0.3">
      <c r="D11" s="1"/>
      <c r="E11" s="1"/>
      <c r="F11" s="1"/>
      <c r="G11" s="1"/>
      <c r="H11" s="1"/>
    </row>
    <row r="12" spans="2:10" x14ac:dyDescent="0.3">
      <c r="D12" s="1"/>
      <c r="E12" s="1"/>
      <c r="F12" s="1"/>
      <c r="G12" s="1"/>
      <c r="H12" s="1"/>
    </row>
    <row r="13" spans="2:10" x14ac:dyDescent="0.3">
      <c r="B13" s="41" t="s">
        <v>51</v>
      </c>
      <c r="C13" s="6" t="s">
        <v>57</v>
      </c>
      <c r="D13" s="6" t="s">
        <v>61</v>
      </c>
      <c r="E13" s="6" t="s">
        <v>77</v>
      </c>
      <c r="F13" s="6" t="s">
        <v>48</v>
      </c>
      <c r="G13" s="6" t="s">
        <v>32</v>
      </c>
      <c r="H13" s="6" t="s">
        <v>62</v>
      </c>
    </row>
    <row r="14" spans="2:10" ht="20.100000000000001" customHeight="1" x14ac:dyDescent="0.3">
      <c r="B14" s="26" t="s">
        <v>54</v>
      </c>
      <c r="C14" s="13" t="str">
        <f>'Campaign Total'!C14</f>
        <v/>
      </c>
      <c r="D14" s="56">
        <f xml:space="preserve"> 'Campaign Total'!D14</f>
        <v>0</v>
      </c>
      <c r="E14" s="57">
        <f>'Campaign Total'!E14</f>
        <v>0</v>
      </c>
      <c r="F14" s="31" t="e">
        <f>'Campaign Total'!F14</f>
        <v>#N/A</v>
      </c>
      <c r="G14" s="78">
        <f>AT$101</f>
        <v>0</v>
      </c>
      <c r="H14" s="38">
        <f>IF(ISNUMBER(BI$101),BI$101,"0")</f>
        <v>0</v>
      </c>
    </row>
    <row r="15" spans="2:10" ht="20.100000000000001" customHeight="1" x14ac:dyDescent="0.3">
      <c r="B15" s="26" t="s">
        <v>54</v>
      </c>
      <c r="C15" s="13" t="str">
        <f>'Campaign Total'!C15</f>
        <v/>
      </c>
      <c r="D15" s="56">
        <f xml:space="preserve"> 'Campaign Total'!D15</f>
        <v>0</v>
      </c>
      <c r="E15" s="57">
        <f>'Campaign Total'!E15</f>
        <v>0</v>
      </c>
      <c r="F15" s="31" t="e">
        <f>'Campaign Total'!F15</f>
        <v>#N/A</v>
      </c>
      <c r="G15" s="78">
        <f>AU$101</f>
        <v>0</v>
      </c>
      <c r="H15" s="38">
        <f>IF(ISNUMBER(BJ$101),BJ$101,"0")</f>
        <v>0</v>
      </c>
    </row>
    <row r="16" spans="2:10" ht="20.100000000000001" customHeight="1" x14ac:dyDescent="0.3">
      <c r="B16" s="26" t="s">
        <v>54</v>
      </c>
      <c r="C16" s="13" t="str">
        <f>'Campaign Total'!C16</f>
        <v/>
      </c>
      <c r="D16" s="56">
        <f xml:space="preserve"> 'Campaign Total'!D16</f>
        <v>0</v>
      </c>
      <c r="E16" s="57">
        <f>'Campaign Total'!E16</f>
        <v>0</v>
      </c>
      <c r="F16" s="31" t="e">
        <f>'Campaign Total'!F16</f>
        <v>#N/A</v>
      </c>
      <c r="G16" s="78">
        <f>AV$101</f>
        <v>0</v>
      </c>
      <c r="H16" s="38">
        <f>IF(ISNUMBER(BK$101),BK$101,"0")</f>
        <v>0</v>
      </c>
    </row>
    <row r="17" spans="2:8" ht="20.100000000000001" customHeight="1" x14ac:dyDescent="0.3">
      <c r="B17" s="26" t="s">
        <v>54</v>
      </c>
      <c r="C17" s="13" t="str">
        <f>'Campaign Total'!C17</f>
        <v/>
      </c>
      <c r="D17" s="56">
        <f xml:space="preserve"> 'Campaign Total'!D17</f>
        <v>0</v>
      </c>
      <c r="E17" s="57">
        <f>'Campaign Total'!E17</f>
        <v>0</v>
      </c>
      <c r="F17" s="31" t="e">
        <f>'Campaign Total'!F17</f>
        <v>#N/A</v>
      </c>
      <c r="G17" s="78">
        <f>AW$101</f>
        <v>0</v>
      </c>
      <c r="H17" s="38">
        <f>IF(ISNUMBER(BL$101),BL$101,"0")</f>
        <v>0</v>
      </c>
    </row>
    <row r="18" spans="2:8" ht="20.100000000000001" customHeight="1" x14ac:dyDescent="0.3">
      <c r="B18" s="26" t="s">
        <v>54</v>
      </c>
      <c r="C18" s="13" t="str">
        <f>'Campaign Total'!C18</f>
        <v/>
      </c>
      <c r="D18" s="56">
        <f xml:space="preserve"> 'Campaign Total'!D18</f>
        <v>0</v>
      </c>
      <c r="E18" s="57">
        <f>'Campaign Total'!E18</f>
        <v>0</v>
      </c>
      <c r="F18" s="31" t="e">
        <f>'Campaign Total'!F18</f>
        <v>#N/A</v>
      </c>
      <c r="G18" s="78">
        <f>AX$101</f>
        <v>0</v>
      </c>
      <c r="H18" s="38">
        <f>IF(ISNUMBER(BM$101),BM$101,"0")</f>
        <v>0</v>
      </c>
    </row>
    <row r="19" spans="2:8" ht="20.100000000000001" customHeight="1" x14ac:dyDescent="0.3">
      <c r="B19" s="26" t="s">
        <v>54</v>
      </c>
      <c r="C19" s="13" t="str">
        <f>'Campaign Total'!C19</f>
        <v/>
      </c>
      <c r="D19" s="56">
        <f xml:space="preserve"> 'Campaign Total'!D19</f>
        <v>0</v>
      </c>
      <c r="E19" s="57">
        <f>'Campaign Total'!E19</f>
        <v>0</v>
      </c>
      <c r="F19" s="31" t="e">
        <f>'Campaign Total'!F19</f>
        <v>#N/A</v>
      </c>
      <c r="G19" s="78">
        <f>AY$101</f>
        <v>0</v>
      </c>
      <c r="H19" s="38">
        <f>IF(ISNUMBER(BN$101),BN$101,"0")</f>
        <v>0</v>
      </c>
    </row>
    <row r="20" spans="2:8" ht="20.100000000000001" customHeight="1" x14ac:dyDescent="0.3">
      <c r="B20" s="26" t="s">
        <v>79</v>
      </c>
      <c r="C20" s="13" t="str">
        <f>'Campaign Total'!C20</f>
        <v/>
      </c>
      <c r="D20" s="56">
        <f xml:space="preserve"> 'Campaign Total'!D20</f>
        <v>0</v>
      </c>
      <c r="E20" s="57">
        <f>'Campaign Total'!E20</f>
        <v>0</v>
      </c>
      <c r="F20" s="31" t="e">
        <f>'Campaign Total'!F20</f>
        <v>#N/A</v>
      </c>
      <c r="G20" s="78">
        <f>AZ$101</f>
        <v>0</v>
      </c>
      <c r="H20" s="38">
        <f>IF(ISNUMBER(BO$101),BO$101,"0")</f>
        <v>0</v>
      </c>
    </row>
    <row r="21" spans="2:8" ht="20.100000000000001" customHeight="1" x14ac:dyDescent="0.3">
      <c r="B21" s="26" t="s">
        <v>103</v>
      </c>
      <c r="C21" s="13" t="str">
        <f>'Campaign Total'!C21</f>
        <v/>
      </c>
      <c r="D21" s="56">
        <f xml:space="preserve"> 'Campaign Total'!D21</f>
        <v>0</v>
      </c>
      <c r="E21" s="57">
        <f>'Campaign Total'!E21</f>
        <v>0</v>
      </c>
      <c r="F21" s="31" t="e">
        <f>'Campaign Total'!F21</f>
        <v>#N/A</v>
      </c>
      <c r="G21" s="78">
        <f>BA$101</f>
        <v>0</v>
      </c>
      <c r="H21" s="38">
        <f>IF(ISNUMBER(BP$101),BP$101,"0")</f>
        <v>0</v>
      </c>
    </row>
    <row r="22" spans="2:8" ht="20.100000000000001" customHeight="1" x14ac:dyDescent="0.3">
      <c r="B22" s="26" t="s">
        <v>104</v>
      </c>
      <c r="C22" s="13" t="str">
        <f>'Campaign Total'!C22</f>
        <v/>
      </c>
      <c r="D22" s="56">
        <f xml:space="preserve"> 'Campaign Total'!D22</f>
        <v>0</v>
      </c>
      <c r="E22" s="57">
        <f>'Campaign Total'!E22</f>
        <v>0</v>
      </c>
      <c r="F22" s="31" t="e">
        <f>'Campaign Total'!F22</f>
        <v>#N/A</v>
      </c>
      <c r="G22" s="78">
        <f>BB$101</f>
        <v>0</v>
      </c>
      <c r="H22" s="38">
        <f>IF(ISNUMBER(BQ$101),BQ$101,"0")</f>
        <v>0</v>
      </c>
    </row>
    <row r="23" spans="2:8" ht="20.100000000000001" customHeight="1" x14ac:dyDescent="0.3">
      <c r="B23" s="26" t="s">
        <v>105</v>
      </c>
      <c r="C23" s="13" t="str">
        <f>'Campaign Total'!C23</f>
        <v/>
      </c>
      <c r="D23" s="56">
        <f xml:space="preserve"> 'Campaign Total'!D23</f>
        <v>0</v>
      </c>
      <c r="E23" s="57">
        <f>'Campaign Total'!E23</f>
        <v>0</v>
      </c>
      <c r="F23" s="31" t="e">
        <f>'Campaign Total'!F23</f>
        <v>#N/A</v>
      </c>
      <c r="G23" s="78">
        <f>BC$101</f>
        <v>0</v>
      </c>
      <c r="H23" s="38">
        <f>IF(ISNUMBER(BR$101),BR$101,"0")</f>
        <v>0</v>
      </c>
    </row>
    <row r="24" spans="2:8" ht="20.100000000000001" customHeight="1" x14ac:dyDescent="0.3">
      <c r="B24" s="26" t="s">
        <v>106</v>
      </c>
      <c r="C24" s="13" t="str">
        <f>'Campaign Total'!C24</f>
        <v/>
      </c>
      <c r="D24" s="56">
        <f xml:space="preserve"> 'Campaign Total'!D24</f>
        <v>0</v>
      </c>
      <c r="E24" s="57">
        <f>'Campaign Total'!E24</f>
        <v>0</v>
      </c>
      <c r="F24" s="31" t="e">
        <f>'Campaign Total'!F24</f>
        <v>#N/A</v>
      </c>
      <c r="G24" s="78">
        <f>BD$101</f>
        <v>0</v>
      </c>
      <c r="H24" s="38">
        <f>IF(ISNUMBER(BS$101),BS$101,"0")</f>
        <v>0</v>
      </c>
    </row>
    <row r="25" spans="2:8" ht="20.100000000000001" customHeight="1" x14ac:dyDescent="0.3">
      <c r="B25" s="26" t="s">
        <v>107</v>
      </c>
      <c r="C25" s="13" t="str">
        <f>'Campaign Total'!C25</f>
        <v/>
      </c>
      <c r="D25" s="56">
        <f xml:space="preserve"> 'Campaign Total'!D25</f>
        <v>0</v>
      </c>
      <c r="E25" s="57">
        <f>'Campaign Total'!E25</f>
        <v>0</v>
      </c>
      <c r="F25" s="31" t="e">
        <f>'Campaign Total'!F25</f>
        <v>#N/A</v>
      </c>
      <c r="G25" s="78">
        <f>BE$101</f>
        <v>0</v>
      </c>
      <c r="H25" s="38">
        <f>IF(ISNUMBER(BT$101),BT$101,"0")</f>
        <v>0</v>
      </c>
    </row>
    <row r="26" spans="2:8" ht="20.100000000000001" customHeight="1" x14ac:dyDescent="0.3">
      <c r="B26" s="26" t="s">
        <v>108</v>
      </c>
      <c r="C26" s="13" t="str">
        <f>'Campaign Total'!C26</f>
        <v/>
      </c>
      <c r="D26" s="56">
        <f xml:space="preserve"> 'Campaign Total'!D26</f>
        <v>0</v>
      </c>
      <c r="E26" s="57">
        <f>'Campaign Total'!E26</f>
        <v>0</v>
      </c>
      <c r="F26" s="31" t="e">
        <f>'Campaign Total'!F26</f>
        <v>#N/A</v>
      </c>
      <c r="G26" s="78">
        <f>BF$101</f>
        <v>0</v>
      </c>
      <c r="H26" s="38">
        <f>IF(ISNUMBER(BU$101),BU$101,"0")</f>
        <v>0</v>
      </c>
    </row>
    <row r="27" spans="2:8" ht="20.100000000000001" customHeight="1" x14ac:dyDescent="0.3">
      <c r="B27" s="26" t="s">
        <v>84</v>
      </c>
      <c r="C27" s="13" t="str">
        <f>'Campaign Total'!C27</f>
        <v/>
      </c>
      <c r="D27" s="56">
        <f xml:space="preserve"> 'Campaign Total'!D27</f>
        <v>0</v>
      </c>
      <c r="E27" s="57">
        <f>'Campaign Total'!E27</f>
        <v>0</v>
      </c>
      <c r="F27" s="31" t="e">
        <f>'Campaign Total'!F27</f>
        <v>#N/A</v>
      </c>
      <c r="G27" s="78">
        <f>BG$101</f>
        <v>0</v>
      </c>
      <c r="H27" s="38">
        <f>IF(ISNUMBER(BV$101),BV$101,"0")</f>
        <v>0</v>
      </c>
    </row>
    <row r="28" spans="2:8" ht="20.100000000000001" customHeight="1" x14ac:dyDescent="0.3">
      <c r="B28" s="26" t="s">
        <v>89</v>
      </c>
      <c r="C28" s="13" t="str">
        <f>'Campaign Total'!C28</f>
        <v/>
      </c>
      <c r="D28" s="56">
        <f xml:space="preserve"> 'Campaign Total'!D28</f>
        <v>0</v>
      </c>
      <c r="E28" s="57">
        <f>'Campaign Total'!E28</f>
        <v>0</v>
      </c>
      <c r="F28" s="31" t="e">
        <f>'Campaign Total'!F28</f>
        <v>#N/A</v>
      </c>
      <c r="G28" s="78">
        <f>BH$101</f>
        <v>0</v>
      </c>
      <c r="H28" s="38">
        <f>IF(ISNUMBER(BW$101),BW$101,"0")</f>
        <v>0</v>
      </c>
    </row>
    <row r="29" spans="2:8" x14ac:dyDescent="0.3">
      <c r="C29" s="4"/>
      <c r="G29" s="33">
        <f>SUM(G14:G28)</f>
        <v>0</v>
      </c>
      <c r="H29" s="39">
        <f>SUM(H14:H28)</f>
        <v>0</v>
      </c>
    </row>
    <row r="30" spans="2:8" x14ac:dyDescent="0.3">
      <c r="C30" s="4"/>
      <c r="H30" s="5"/>
    </row>
    <row r="31" spans="2:8" x14ac:dyDescent="0.3">
      <c r="C31" s="4"/>
      <c r="G31" s="13" t="s">
        <v>49</v>
      </c>
      <c r="H31" s="47">
        <f>'Campaign Total'!H32</f>
        <v>0</v>
      </c>
    </row>
    <row r="32" spans="2:8" x14ac:dyDescent="0.3">
      <c r="C32" s="4"/>
      <c r="G32" s="13" t="s">
        <v>63</v>
      </c>
      <c r="H32" s="40">
        <f>H29-H29*H31</f>
        <v>0</v>
      </c>
    </row>
    <row r="33" spans="1:78" ht="18" thickBot="1" x14ac:dyDescent="0.35"/>
    <row r="34" spans="1:78" ht="20.25" thickBot="1" x14ac:dyDescent="0.35">
      <c r="N34" s="203" t="s">
        <v>283</v>
      </c>
      <c r="O34" s="203"/>
      <c r="P34" s="203"/>
      <c r="Q34" s="203"/>
      <c r="R34" s="203"/>
      <c r="S34" s="203"/>
      <c r="T34" s="203"/>
      <c r="U34" s="203"/>
      <c r="V34" s="203"/>
      <c r="W34" s="203"/>
      <c r="X34" s="203"/>
      <c r="Y34" s="203"/>
      <c r="Z34" s="203"/>
      <c r="AA34" s="203"/>
      <c r="AB34" s="203"/>
      <c r="AC34" s="203"/>
      <c r="AD34" s="203"/>
      <c r="AE34" s="203"/>
      <c r="AF34" s="203"/>
      <c r="AG34" s="203"/>
      <c r="AH34" s="203"/>
      <c r="AI34" s="203"/>
      <c r="AJ34" s="203"/>
      <c r="AK34" s="203"/>
      <c r="AL34" s="203"/>
      <c r="AM34" s="203"/>
      <c r="AN34" s="203"/>
      <c r="AO34" s="203"/>
      <c r="AP34" s="203"/>
      <c r="AQ34" s="203"/>
      <c r="AR34" s="203"/>
      <c r="AS34" s="84"/>
      <c r="AT34" s="72"/>
    </row>
    <row r="35" spans="1:78" ht="20.25" thickBot="1" x14ac:dyDescent="0.35">
      <c r="B35" s="101" t="s">
        <v>392</v>
      </c>
      <c r="C35" s="101"/>
      <c r="D35" s="101"/>
      <c r="E35" s="101"/>
      <c r="F35" s="101"/>
      <c r="G35" s="101"/>
      <c r="H35" s="101"/>
      <c r="I35" s="100"/>
      <c r="J35" s="101"/>
      <c r="M35" s="69"/>
      <c r="N35" s="174">
        <v>48</v>
      </c>
      <c r="O35" s="211">
        <v>49</v>
      </c>
      <c r="P35" s="212"/>
      <c r="Q35" s="212"/>
      <c r="R35" s="212"/>
      <c r="S35" s="212"/>
      <c r="T35" s="212"/>
      <c r="U35" s="213"/>
      <c r="V35" s="211">
        <f>O35+1</f>
        <v>50</v>
      </c>
      <c r="W35" s="212"/>
      <c r="X35" s="212"/>
      <c r="Y35" s="212"/>
      <c r="Z35" s="212"/>
      <c r="AA35" s="212"/>
      <c r="AB35" s="213"/>
      <c r="AC35" s="211">
        <f>V35+1</f>
        <v>51</v>
      </c>
      <c r="AD35" s="212"/>
      <c r="AE35" s="212"/>
      <c r="AF35" s="212"/>
      <c r="AG35" s="212"/>
      <c r="AH35" s="212"/>
      <c r="AI35" s="213"/>
      <c r="AJ35" s="211">
        <f>AC35+1</f>
        <v>52</v>
      </c>
      <c r="AK35" s="212"/>
      <c r="AL35" s="212"/>
      <c r="AM35" s="212"/>
      <c r="AN35" s="212"/>
      <c r="AO35" s="212"/>
      <c r="AP35" s="213"/>
      <c r="AQ35" s="211">
        <f>AJ35+1</f>
        <v>53</v>
      </c>
      <c r="AR35" s="212"/>
      <c r="AS35" s="85"/>
      <c r="AT35" s="74"/>
      <c r="AU35" s="73"/>
    </row>
    <row r="36" spans="1:78" s="3" customFormat="1" ht="43.5" customHeight="1" thickBot="1" x14ac:dyDescent="0.35">
      <c r="A36" s="27"/>
      <c r="B36" s="70" t="s">
        <v>64</v>
      </c>
      <c r="C36" s="70" t="s">
        <v>87</v>
      </c>
      <c r="D36" s="71" t="s">
        <v>0</v>
      </c>
      <c r="E36" s="71" t="s">
        <v>1</v>
      </c>
      <c r="F36" s="71" t="s">
        <v>2</v>
      </c>
      <c r="G36" s="71" t="s">
        <v>3</v>
      </c>
      <c r="H36" s="71" t="s">
        <v>4</v>
      </c>
      <c r="I36" s="71" t="s">
        <v>285</v>
      </c>
      <c r="J36" s="71" t="s">
        <v>393</v>
      </c>
      <c r="K36" s="2" t="s">
        <v>32</v>
      </c>
      <c r="L36" s="2" t="s">
        <v>33</v>
      </c>
      <c r="N36" s="173">
        <v>1</v>
      </c>
      <c r="O36" s="172">
        <f>N36+1</f>
        <v>2</v>
      </c>
      <c r="P36" s="172">
        <f>O36+1</f>
        <v>3</v>
      </c>
      <c r="Q36" s="172">
        <f>P36+1</f>
        <v>4</v>
      </c>
      <c r="R36" s="172">
        <f t="shared" ref="R36:S36" si="0">Q36+1</f>
        <v>5</v>
      </c>
      <c r="S36" s="172">
        <f t="shared" si="0"/>
        <v>6</v>
      </c>
      <c r="T36" s="173">
        <f>S36+1</f>
        <v>7</v>
      </c>
      <c r="U36" s="173">
        <f t="shared" ref="U36" si="1">T36+1</f>
        <v>8</v>
      </c>
      <c r="V36" s="172">
        <f>U36+1</f>
        <v>9</v>
      </c>
      <c r="W36" s="172">
        <f>V36+1</f>
        <v>10</v>
      </c>
      <c r="X36" s="172">
        <f>W36+1</f>
        <v>11</v>
      </c>
      <c r="Y36" s="172">
        <f t="shared" ref="Y36:Z36" si="2">X36+1</f>
        <v>12</v>
      </c>
      <c r="Z36" s="172">
        <f t="shared" si="2"/>
        <v>13</v>
      </c>
      <c r="AA36" s="173">
        <f>Z36+1</f>
        <v>14</v>
      </c>
      <c r="AB36" s="173">
        <f t="shared" ref="AB36" si="3">AA36+1</f>
        <v>15</v>
      </c>
      <c r="AC36" s="172">
        <f>AB36+1</f>
        <v>16</v>
      </c>
      <c r="AD36" s="172">
        <f>AC36+1</f>
        <v>17</v>
      </c>
      <c r="AE36" s="172">
        <f>AD36+1</f>
        <v>18</v>
      </c>
      <c r="AF36" s="172">
        <f t="shared" ref="AF36:AG36" si="4">AE36+1</f>
        <v>19</v>
      </c>
      <c r="AG36" s="172">
        <f t="shared" si="4"/>
        <v>20</v>
      </c>
      <c r="AH36" s="173">
        <f>AG36+1</f>
        <v>21</v>
      </c>
      <c r="AI36" s="173">
        <f t="shared" ref="AI36" si="5">AH36+1</f>
        <v>22</v>
      </c>
      <c r="AJ36" s="172">
        <f>AI36+1</f>
        <v>23</v>
      </c>
      <c r="AK36" s="172">
        <f>AJ36+1</f>
        <v>24</v>
      </c>
      <c r="AL36" s="172">
        <f>AK36+1</f>
        <v>25</v>
      </c>
      <c r="AM36" s="172">
        <f t="shared" ref="AM36:AN36" si="6">AL36+1</f>
        <v>26</v>
      </c>
      <c r="AN36" s="172">
        <f t="shared" si="6"/>
        <v>27</v>
      </c>
      <c r="AO36" s="173">
        <f>AN36+1</f>
        <v>28</v>
      </c>
      <c r="AP36" s="173">
        <f t="shared" ref="AP36" si="7">AO36+1</f>
        <v>29</v>
      </c>
      <c r="AQ36" s="172">
        <f>AP36+1</f>
        <v>30</v>
      </c>
      <c r="AR36" s="172">
        <f>AQ36+1</f>
        <v>31</v>
      </c>
      <c r="AS36" s="86"/>
      <c r="AT36" s="61" t="s">
        <v>88</v>
      </c>
      <c r="AU36" s="61" t="s">
        <v>52</v>
      </c>
      <c r="AV36" s="61" t="s">
        <v>53</v>
      </c>
      <c r="AW36" s="61" t="s">
        <v>91</v>
      </c>
      <c r="AX36" s="61" t="s">
        <v>92</v>
      </c>
      <c r="AY36" s="61" t="s">
        <v>93</v>
      </c>
      <c r="AZ36" s="61" t="s">
        <v>94</v>
      </c>
      <c r="BA36" s="61" t="s">
        <v>95</v>
      </c>
      <c r="BB36" s="61" t="s">
        <v>96</v>
      </c>
      <c r="BC36" s="61" t="s">
        <v>97</v>
      </c>
      <c r="BD36" s="61" t="s">
        <v>98</v>
      </c>
      <c r="BE36" s="61" t="s">
        <v>99</v>
      </c>
      <c r="BF36" s="61" t="s">
        <v>100</v>
      </c>
      <c r="BG36" s="61" t="s">
        <v>101</v>
      </c>
      <c r="BH36" s="61" t="s">
        <v>102</v>
      </c>
      <c r="BI36" s="61" t="s">
        <v>58</v>
      </c>
      <c r="BJ36" s="61" t="s">
        <v>59</v>
      </c>
      <c r="BK36" s="61" t="s">
        <v>60</v>
      </c>
      <c r="BL36" s="61" t="s">
        <v>110</v>
      </c>
      <c r="BM36" s="61" t="s">
        <v>111</v>
      </c>
      <c r="BN36" s="61" t="s">
        <v>112</v>
      </c>
      <c r="BO36" s="61" t="s">
        <v>113</v>
      </c>
      <c r="BP36" s="61" t="s">
        <v>114</v>
      </c>
      <c r="BQ36" s="61" t="s">
        <v>115</v>
      </c>
      <c r="BR36" s="61" t="s">
        <v>116</v>
      </c>
      <c r="BS36" s="61" t="s">
        <v>117</v>
      </c>
      <c r="BT36" s="61" t="s">
        <v>118</v>
      </c>
      <c r="BU36" s="61" t="s">
        <v>119</v>
      </c>
      <c r="BV36" s="61" t="s">
        <v>120</v>
      </c>
      <c r="BW36" s="61" t="s">
        <v>121</v>
      </c>
    </row>
    <row r="37" spans="1:78" ht="20.100000000000001" customHeight="1" thickTop="1" thickBot="1" x14ac:dyDescent="0.35">
      <c r="A37" s="54"/>
      <c r="B37" s="139" t="s">
        <v>65</v>
      </c>
      <c r="C37" s="139">
        <v>0.27083333333333331</v>
      </c>
      <c r="D37" s="160" t="s">
        <v>305</v>
      </c>
      <c r="E37" s="208" t="s">
        <v>391</v>
      </c>
      <c r="F37" s="209"/>
      <c r="G37" s="209"/>
      <c r="H37" s="210"/>
      <c r="I37" s="148"/>
      <c r="J37" s="148"/>
      <c r="K37" s="163"/>
      <c r="L37" s="164"/>
      <c r="M37" s="165"/>
      <c r="N37" s="67"/>
      <c r="O37" s="66"/>
      <c r="P37" s="66"/>
      <c r="Q37" s="66"/>
      <c r="R37" s="66"/>
      <c r="S37" s="66"/>
      <c r="T37" s="67"/>
      <c r="U37" s="67"/>
      <c r="V37" s="66"/>
      <c r="W37" s="66"/>
      <c r="X37" s="66"/>
      <c r="Y37" s="66"/>
      <c r="Z37" s="66"/>
      <c r="AA37" s="67"/>
      <c r="AB37" s="67"/>
      <c r="AC37" s="66"/>
      <c r="AD37" s="66"/>
      <c r="AE37" s="66"/>
      <c r="AF37" s="66"/>
      <c r="AG37" s="66"/>
      <c r="AH37" s="67"/>
      <c r="AI37" s="67"/>
      <c r="AJ37" s="66"/>
      <c r="AK37" s="66"/>
      <c r="AL37" s="66"/>
      <c r="AM37" s="66"/>
      <c r="AN37" s="66"/>
      <c r="AO37" s="67"/>
      <c r="AP37" s="67"/>
      <c r="AQ37" s="66"/>
      <c r="AR37" s="66"/>
      <c r="AS37" s="87"/>
      <c r="AT37" s="76">
        <f>COUNTIF($N37:$AR37,"a")</f>
        <v>0</v>
      </c>
      <c r="AU37" s="76">
        <f>COUNTIF($N37:$AR37,"b")</f>
        <v>0</v>
      </c>
      <c r="AV37" s="76">
        <f>COUNTIF($N37:$AR37,"c")</f>
        <v>0</v>
      </c>
      <c r="AW37" s="76">
        <f>COUNTIF($N37:$AR37,"d")</f>
        <v>0</v>
      </c>
      <c r="AX37" s="76">
        <f>COUNTIF($N37:$AR37,"e")</f>
        <v>0</v>
      </c>
      <c r="AY37" s="76">
        <f>COUNTIF($N37:$AR37,"f")</f>
        <v>0</v>
      </c>
      <c r="AZ37" s="76">
        <f>COUNTIF($N37:$AR37,"g")</f>
        <v>0</v>
      </c>
      <c r="BA37" s="76">
        <f>COUNTIF($N37:$AR37,"h")</f>
        <v>0</v>
      </c>
      <c r="BB37" s="76">
        <f>COUNTIF($N37:$AR37,"i")</f>
        <v>0</v>
      </c>
      <c r="BC37" s="76">
        <f>COUNTIF($N37:$AR37,"j")</f>
        <v>0</v>
      </c>
      <c r="BD37" s="76">
        <f>COUNTIF($N37:$AR37,"k")</f>
        <v>0</v>
      </c>
      <c r="BE37" s="76">
        <f>COUNTIF($N37:$AR37,"l")</f>
        <v>0</v>
      </c>
      <c r="BF37" s="76">
        <f>COUNTIF($N37:$AR37,"m")</f>
        <v>0</v>
      </c>
      <c r="BG37" s="76">
        <f>COUNTIF($N37:$AR37,"n")</f>
        <v>0</v>
      </c>
      <c r="BH37" s="76">
        <f>COUNTIF($N37:$AR37,"o")</f>
        <v>0</v>
      </c>
      <c r="BI37" s="76" t="str">
        <f t="shared" ref="BI37:BI59" si="8">IF(AT37&gt;0,($J37*AT37*$F$14),"0")</f>
        <v>0</v>
      </c>
      <c r="BJ37" s="76" t="str">
        <f t="shared" ref="BJ37:BJ59" si="9">IF(AU37&gt;0,($J37*AU37*$F$15),"0")</f>
        <v>0</v>
      </c>
      <c r="BK37" s="76" t="str">
        <f t="shared" ref="BK37:BK59" si="10">IF(AV37&gt;0,($J37*AV37*$F$16),"0")</f>
        <v>0</v>
      </c>
      <c r="BL37" s="76" t="str">
        <f t="shared" ref="BL37:BL59" si="11">IF(AW37&gt;0,($J37*AW37*$F$17),"0")</f>
        <v>0</v>
      </c>
      <c r="BM37" s="76" t="str">
        <f t="shared" ref="BM37:BM59" si="12">IF(AX37&gt;0,($J37*AX37*$F$17),"0")</f>
        <v>0</v>
      </c>
      <c r="BN37" s="76" t="str">
        <f t="shared" ref="BN37:BN59" si="13">IF(AY37&gt;0,($J37*AY37*$F$19),"0")</f>
        <v>0</v>
      </c>
      <c r="BO37" s="76" t="str">
        <f t="shared" ref="BO37:BO59" si="14">IF(AZ37&gt;0,($J37*AZ37*$F$20),"0")</f>
        <v>0</v>
      </c>
      <c r="BP37" s="76" t="str">
        <f t="shared" ref="BP37:BP59" si="15">IF(BA37&gt;0,($J37*BA37*$F$21),"0")</f>
        <v>0</v>
      </c>
      <c r="BQ37" s="76" t="str">
        <f t="shared" ref="BQ37:BQ59" si="16">IF(BB37&gt;0,($J37*BB37*$F$22),"0")</f>
        <v>0</v>
      </c>
      <c r="BR37" s="76" t="str">
        <f t="shared" ref="BR37:BR59" si="17">IF(BC37&gt;0,($J37*BC37*$F$23),"0")</f>
        <v>0</v>
      </c>
      <c r="BS37" s="76" t="str">
        <f t="shared" ref="BS37:BS59" si="18">IF(BD37&gt;0,($J37*BD37*$F$24),"0")</f>
        <v>0</v>
      </c>
      <c r="BT37" s="76" t="str">
        <f t="shared" ref="BT37:BT59" si="19">IF(BE37&gt;0,($J37*BE37*$F$25),"0")</f>
        <v>0</v>
      </c>
      <c r="BU37" s="76" t="str">
        <f t="shared" ref="BU37:BU59" si="20">IF(BF37&gt;0,($J37*BF37*$F$26),"0")</f>
        <v>0</v>
      </c>
      <c r="BV37" s="76" t="str">
        <f t="shared" ref="BV37:BV59" si="21">IF(BG37&gt;0,($J37*BG37*$F$27),"0")</f>
        <v>0</v>
      </c>
      <c r="BW37" s="76" t="str">
        <f t="shared" ref="BW37:BW59" si="22">IF(BH37&gt;0,($J37*BH37*$F$28),"0")</f>
        <v>0</v>
      </c>
    </row>
    <row r="38" spans="1:78" ht="46.5" customHeight="1" thickBot="1" x14ac:dyDescent="0.35">
      <c r="A38" s="54"/>
      <c r="B38" s="139" t="s">
        <v>65</v>
      </c>
      <c r="C38" s="139">
        <v>0.29166666666666669</v>
      </c>
      <c r="D38" s="160" t="s">
        <v>305</v>
      </c>
      <c r="E38" s="160" t="s">
        <v>293</v>
      </c>
      <c r="F38" s="160" t="s">
        <v>293</v>
      </c>
      <c r="G38" s="160" t="s">
        <v>293</v>
      </c>
      <c r="H38" s="160" t="s">
        <v>293</v>
      </c>
      <c r="I38" s="148"/>
      <c r="J38" s="148"/>
      <c r="K38" s="163"/>
      <c r="L38" s="164"/>
      <c r="M38" s="165"/>
      <c r="N38" s="67"/>
      <c r="O38" s="66"/>
      <c r="P38" s="66"/>
      <c r="Q38" s="66"/>
      <c r="R38" s="66"/>
      <c r="S38" s="66"/>
      <c r="T38" s="67"/>
      <c r="U38" s="67"/>
      <c r="V38" s="66"/>
      <c r="W38" s="66"/>
      <c r="X38" s="66"/>
      <c r="Y38" s="66"/>
      <c r="Z38" s="66"/>
      <c r="AA38" s="67"/>
      <c r="AB38" s="67"/>
      <c r="AC38" s="66"/>
      <c r="AD38" s="66"/>
      <c r="AE38" s="66"/>
      <c r="AF38" s="66"/>
      <c r="AG38" s="66"/>
      <c r="AH38" s="67"/>
      <c r="AI38" s="67"/>
      <c r="AJ38" s="66"/>
      <c r="AK38" s="66"/>
      <c r="AL38" s="66"/>
      <c r="AM38" s="66"/>
      <c r="AN38" s="66"/>
      <c r="AO38" s="67"/>
      <c r="AP38" s="67"/>
      <c r="AQ38" s="66"/>
      <c r="AR38" s="66"/>
      <c r="AS38" s="87"/>
      <c r="AT38" s="76">
        <f>COUNTIF($N38:$AR38,"a")</f>
        <v>0</v>
      </c>
      <c r="AU38" s="76">
        <f>COUNTIF($N38:$AR38,"b")</f>
        <v>0</v>
      </c>
      <c r="AV38" s="76">
        <f>COUNTIF($N38:$AR38,"c")</f>
        <v>0</v>
      </c>
      <c r="AW38" s="76">
        <f>COUNTIF($N38:$AR38,"d")</f>
        <v>0</v>
      </c>
      <c r="AX38" s="76">
        <f>COUNTIF($N38:$AR38,"e")</f>
        <v>0</v>
      </c>
      <c r="AY38" s="76">
        <f>COUNTIF($N38:$AR38,"f")</f>
        <v>0</v>
      </c>
      <c r="AZ38" s="76">
        <f>COUNTIF($N38:$AR38,"g")</f>
        <v>0</v>
      </c>
      <c r="BA38" s="76">
        <f>COUNTIF($N38:$AR38,"h")</f>
        <v>0</v>
      </c>
      <c r="BB38" s="76">
        <f>COUNTIF($N38:$AR38,"i")</f>
        <v>0</v>
      </c>
      <c r="BC38" s="76">
        <f>COUNTIF($N38:$AR38,"j")</f>
        <v>0</v>
      </c>
      <c r="BD38" s="76">
        <f>COUNTIF($N38:$AR38,"k")</f>
        <v>0</v>
      </c>
      <c r="BE38" s="76">
        <f>COUNTIF($N38:$AR38,"l")</f>
        <v>0</v>
      </c>
      <c r="BF38" s="76">
        <f>COUNTIF($N38:$AR38,"m")</f>
        <v>0</v>
      </c>
      <c r="BG38" s="76">
        <f>COUNTIF($N38:$AR38,"n")</f>
        <v>0</v>
      </c>
      <c r="BH38" s="76">
        <f>COUNTIF($N38:$AR38,"o")</f>
        <v>0</v>
      </c>
      <c r="BI38" s="76" t="str">
        <f t="shared" si="8"/>
        <v>0</v>
      </c>
      <c r="BJ38" s="76" t="str">
        <f t="shared" si="9"/>
        <v>0</v>
      </c>
      <c r="BK38" s="76" t="str">
        <f t="shared" si="10"/>
        <v>0</v>
      </c>
      <c r="BL38" s="76" t="str">
        <f t="shared" si="11"/>
        <v>0</v>
      </c>
      <c r="BM38" s="76" t="str">
        <f t="shared" si="12"/>
        <v>0</v>
      </c>
      <c r="BN38" s="76" t="str">
        <f t="shared" si="13"/>
        <v>0</v>
      </c>
      <c r="BO38" s="76" t="str">
        <f t="shared" si="14"/>
        <v>0</v>
      </c>
      <c r="BP38" s="76" t="str">
        <f t="shared" si="15"/>
        <v>0</v>
      </c>
      <c r="BQ38" s="76" t="str">
        <f t="shared" si="16"/>
        <v>0</v>
      </c>
      <c r="BR38" s="76" t="str">
        <f t="shared" si="17"/>
        <v>0</v>
      </c>
      <c r="BS38" s="76" t="str">
        <f t="shared" si="18"/>
        <v>0</v>
      </c>
      <c r="BT38" s="76" t="str">
        <f t="shared" si="19"/>
        <v>0</v>
      </c>
      <c r="BU38" s="76" t="str">
        <f t="shared" si="20"/>
        <v>0</v>
      </c>
      <c r="BV38" s="76" t="str">
        <f t="shared" si="21"/>
        <v>0</v>
      </c>
      <c r="BW38" s="76" t="str">
        <f t="shared" si="22"/>
        <v>0</v>
      </c>
    </row>
    <row r="39" spans="1:78" ht="20.100000000000001" customHeight="1" thickBot="1" x14ac:dyDescent="0.35">
      <c r="A39" s="53"/>
      <c r="B39" s="141" t="s">
        <v>66</v>
      </c>
      <c r="C39" s="141">
        <v>0.30902777777777779</v>
      </c>
      <c r="D39" s="149" t="s">
        <v>132</v>
      </c>
      <c r="E39" s="149" t="s">
        <v>153</v>
      </c>
      <c r="F39" s="149" t="s">
        <v>174</v>
      </c>
      <c r="G39" s="149" t="s">
        <v>195</v>
      </c>
      <c r="H39" s="150" t="s">
        <v>216</v>
      </c>
      <c r="I39" s="151">
        <v>164</v>
      </c>
      <c r="J39" s="151">
        <f>$I39*'Campaign Total'!$F$49</f>
        <v>172.20000000000002</v>
      </c>
      <c r="K39" s="163">
        <f t="shared" ref="K39:K82" si="23">SUM(AT39:BH39)</f>
        <v>0</v>
      </c>
      <c r="L39" s="164">
        <f t="shared" ref="L39:L82" si="24">SUM(BI39:BW39)</f>
        <v>0</v>
      </c>
      <c r="M39" s="165"/>
      <c r="N39" s="67"/>
      <c r="O39" s="68"/>
      <c r="P39" s="68"/>
      <c r="Q39" s="68"/>
      <c r="R39" s="68"/>
      <c r="S39" s="68"/>
      <c r="T39" s="67"/>
      <c r="U39" s="67"/>
      <c r="V39" s="68"/>
      <c r="W39" s="68"/>
      <c r="X39" s="68"/>
      <c r="Y39" s="68"/>
      <c r="Z39" s="68"/>
      <c r="AA39" s="67"/>
      <c r="AB39" s="67"/>
      <c r="AC39" s="68"/>
      <c r="AD39" s="68"/>
      <c r="AE39" s="68"/>
      <c r="AF39" s="68"/>
      <c r="AG39" s="68"/>
      <c r="AH39" s="67"/>
      <c r="AI39" s="67"/>
      <c r="AJ39" s="68"/>
      <c r="AK39" s="68"/>
      <c r="AL39" s="68"/>
      <c r="AM39" s="68"/>
      <c r="AN39" s="68"/>
      <c r="AO39" s="67"/>
      <c r="AP39" s="67"/>
      <c r="AQ39" s="68"/>
      <c r="AR39" s="68"/>
      <c r="AS39" s="87"/>
      <c r="AT39" s="76">
        <f>COUNTIF($N39:$AR39,"a")</f>
        <v>0</v>
      </c>
      <c r="AU39" s="76">
        <f>COUNTIF($N39:$AR39,"b")</f>
        <v>0</v>
      </c>
      <c r="AV39" s="76">
        <f>COUNTIF($N39:$AR39,"c")</f>
        <v>0</v>
      </c>
      <c r="AW39" s="76">
        <f>COUNTIF($N39:$AR39,"d")</f>
        <v>0</v>
      </c>
      <c r="AX39" s="76">
        <f>COUNTIF($N39:$AR39,"e")</f>
        <v>0</v>
      </c>
      <c r="AY39" s="76">
        <f>COUNTIF($N39:$AR39,"f")</f>
        <v>0</v>
      </c>
      <c r="AZ39" s="76">
        <f>COUNTIF($N39:$AR39,"g")</f>
        <v>0</v>
      </c>
      <c r="BA39" s="76">
        <f>COUNTIF($N39:$AR39,"h")</f>
        <v>0</v>
      </c>
      <c r="BB39" s="76">
        <f>COUNTIF($N39:$AR39,"i")</f>
        <v>0</v>
      </c>
      <c r="BC39" s="76">
        <f>COUNTIF($N39:$AR39,"j")</f>
        <v>0</v>
      </c>
      <c r="BD39" s="76">
        <f>COUNTIF($N39:$AR39,"k")</f>
        <v>0</v>
      </c>
      <c r="BE39" s="76">
        <f>COUNTIF($N39:$AR39,"l")</f>
        <v>0</v>
      </c>
      <c r="BF39" s="76">
        <f>COUNTIF($N39:$AR39,"m")</f>
        <v>0</v>
      </c>
      <c r="BG39" s="76">
        <f>COUNTIF($N39:$AR39,"n")</f>
        <v>0</v>
      </c>
      <c r="BH39" s="76">
        <f>COUNTIF($N39:$AR39,"o")</f>
        <v>0</v>
      </c>
      <c r="BI39" s="76" t="str">
        <f t="shared" si="8"/>
        <v>0</v>
      </c>
      <c r="BJ39" s="76" t="str">
        <f t="shared" si="9"/>
        <v>0</v>
      </c>
      <c r="BK39" s="76" t="str">
        <f t="shared" si="10"/>
        <v>0</v>
      </c>
      <c r="BL39" s="76" t="str">
        <f t="shared" si="11"/>
        <v>0</v>
      </c>
      <c r="BM39" s="76" t="str">
        <f t="shared" si="12"/>
        <v>0</v>
      </c>
      <c r="BN39" s="76" t="str">
        <f t="shared" si="13"/>
        <v>0</v>
      </c>
      <c r="BO39" s="76" t="str">
        <f t="shared" si="14"/>
        <v>0</v>
      </c>
      <c r="BP39" s="76" t="str">
        <f t="shared" si="15"/>
        <v>0</v>
      </c>
      <c r="BQ39" s="76" t="str">
        <f t="shared" si="16"/>
        <v>0</v>
      </c>
      <c r="BR39" s="76" t="str">
        <f t="shared" si="17"/>
        <v>0</v>
      </c>
      <c r="BS39" s="76" t="str">
        <f t="shared" si="18"/>
        <v>0</v>
      </c>
      <c r="BT39" s="76" t="str">
        <f t="shared" si="19"/>
        <v>0</v>
      </c>
      <c r="BU39" s="76" t="str">
        <f t="shared" si="20"/>
        <v>0</v>
      </c>
      <c r="BV39" s="76" t="str">
        <f t="shared" si="21"/>
        <v>0</v>
      </c>
      <c r="BW39" s="76" t="str">
        <f t="shared" si="22"/>
        <v>0</v>
      </c>
      <c r="BZ39" s="127"/>
    </row>
    <row r="40" spans="1:78" ht="20.100000000000001" customHeight="1" thickTop="1" thickBot="1" x14ac:dyDescent="0.35">
      <c r="A40" s="54"/>
      <c r="B40" s="139" t="s">
        <v>65</v>
      </c>
      <c r="C40" s="139">
        <v>0.3125</v>
      </c>
      <c r="D40" s="190" t="s">
        <v>341</v>
      </c>
      <c r="E40" s="191"/>
      <c r="F40" s="191"/>
      <c r="G40" s="191"/>
      <c r="H40" s="192"/>
      <c r="I40" s="148"/>
      <c r="J40" s="148"/>
      <c r="K40" s="163"/>
      <c r="L40" s="164"/>
      <c r="M40" s="165"/>
      <c r="N40" s="67"/>
      <c r="O40" s="66"/>
      <c r="P40" s="66"/>
      <c r="Q40" s="66"/>
      <c r="R40" s="66"/>
      <c r="S40" s="66"/>
      <c r="T40" s="67"/>
      <c r="U40" s="67"/>
      <c r="V40" s="66"/>
      <c r="W40" s="66"/>
      <c r="X40" s="66"/>
      <c r="Y40" s="66"/>
      <c r="Z40" s="66"/>
      <c r="AA40" s="67"/>
      <c r="AB40" s="67"/>
      <c r="AC40" s="66"/>
      <c r="AD40" s="66"/>
      <c r="AE40" s="66"/>
      <c r="AF40" s="66"/>
      <c r="AG40" s="66"/>
      <c r="AH40" s="67"/>
      <c r="AI40" s="67"/>
      <c r="AJ40" s="66"/>
      <c r="AK40" s="66"/>
      <c r="AL40" s="66"/>
      <c r="AM40" s="66"/>
      <c r="AN40" s="66"/>
      <c r="AO40" s="67"/>
      <c r="AP40" s="67"/>
      <c r="AQ40" s="66"/>
      <c r="AR40" s="66"/>
      <c r="AS40" s="87"/>
      <c r="AT40" s="76">
        <f>COUNTIF($N40:$AR40,"a")</f>
        <v>0</v>
      </c>
      <c r="AU40" s="76">
        <f>COUNTIF($N40:$AR40,"b")</f>
        <v>0</v>
      </c>
      <c r="AV40" s="76">
        <f>COUNTIF($N40:$AR40,"c")</f>
        <v>0</v>
      </c>
      <c r="AW40" s="76">
        <f>COUNTIF($N40:$AR40,"d")</f>
        <v>0</v>
      </c>
      <c r="AX40" s="76">
        <f>COUNTIF($N40:$AR40,"e")</f>
        <v>0</v>
      </c>
      <c r="AY40" s="76">
        <f>COUNTIF($N40:$AR40,"f")</f>
        <v>0</v>
      </c>
      <c r="AZ40" s="76">
        <f>COUNTIF($N40:$AR40,"g")</f>
        <v>0</v>
      </c>
      <c r="BA40" s="76">
        <f>COUNTIF($N40:$AR40,"h")</f>
        <v>0</v>
      </c>
      <c r="BB40" s="76">
        <f>COUNTIF($N40:$AR40,"i")</f>
        <v>0</v>
      </c>
      <c r="BC40" s="76">
        <f>COUNTIF($N40:$AR40,"j")</f>
        <v>0</v>
      </c>
      <c r="BD40" s="76">
        <f>COUNTIF($N40:$AR40,"k")</f>
        <v>0</v>
      </c>
      <c r="BE40" s="76">
        <f>COUNTIF($N40:$AR40,"l")</f>
        <v>0</v>
      </c>
      <c r="BF40" s="76">
        <f>COUNTIF($N40:$AR40,"m")</f>
        <v>0</v>
      </c>
      <c r="BG40" s="76">
        <f>COUNTIF($N40:$AR40,"n")</f>
        <v>0</v>
      </c>
      <c r="BH40" s="76">
        <f>COUNTIF($N40:$AR40,"o")</f>
        <v>0</v>
      </c>
      <c r="BI40" s="76" t="str">
        <f t="shared" ref="BI40:BI41" si="25">IF(AT40&gt;0,($J40*AT40*$F$14),"0")</f>
        <v>0</v>
      </c>
      <c r="BJ40" s="76" t="str">
        <f t="shared" ref="BJ40:BJ41" si="26">IF(AU40&gt;0,($J40*AU40*$F$15),"0")</f>
        <v>0</v>
      </c>
      <c r="BK40" s="76" t="str">
        <f t="shared" ref="BK40:BK41" si="27">IF(AV40&gt;0,($J40*AV40*$F$16),"0")</f>
        <v>0</v>
      </c>
      <c r="BL40" s="76" t="str">
        <f t="shared" ref="BL40:BL41" si="28">IF(AW40&gt;0,($J40*AW40*$F$17),"0")</f>
        <v>0</v>
      </c>
      <c r="BM40" s="76" t="str">
        <f t="shared" ref="BM40:BM41" si="29">IF(AX40&gt;0,($J40*AX40*$F$17),"0")</f>
        <v>0</v>
      </c>
      <c r="BN40" s="76" t="str">
        <f t="shared" ref="BN40:BN41" si="30">IF(AY40&gt;0,($J40*AY40*$F$19),"0")</f>
        <v>0</v>
      </c>
      <c r="BO40" s="76" t="str">
        <f t="shared" ref="BO40:BO41" si="31">IF(AZ40&gt;0,($J40*AZ40*$F$20),"0")</f>
        <v>0</v>
      </c>
      <c r="BP40" s="76" t="str">
        <f t="shared" ref="BP40:BP41" si="32">IF(BA40&gt;0,($J40*BA40*$F$21),"0")</f>
        <v>0</v>
      </c>
      <c r="BQ40" s="76" t="str">
        <f t="shared" ref="BQ40:BQ41" si="33">IF(BB40&gt;0,($J40*BB40*$F$22),"0")</f>
        <v>0</v>
      </c>
      <c r="BR40" s="76" t="str">
        <f t="shared" ref="BR40:BR41" si="34">IF(BC40&gt;0,($J40*BC40*$F$23),"0")</f>
        <v>0</v>
      </c>
      <c r="BS40" s="76" t="str">
        <f t="shared" ref="BS40:BS41" si="35">IF(BD40&gt;0,($J40*BD40*$F$24),"0")</f>
        <v>0</v>
      </c>
      <c r="BT40" s="76" t="str">
        <f t="shared" ref="BT40:BT41" si="36">IF(BE40&gt;0,($J40*BE40*$F$25),"0")</f>
        <v>0</v>
      </c>
      <c r="BU40" s="76" t="str">
        <f t="shared" ref="BU40:BU41" si="37">IF(BF40&gt;0,($J40*BF40*$F$26),"0")</f>
        <v>0</v>
      </c>
      <c r="BV40" s="76" t="str">
        <f t="shared" ref="BV40:BV41" si="38">IF(BG40&gt;0,($J40*BG40*$F$27),"0")</f>
        <v>0</v>
      </c>
      <c r="BW40" s="76" t="str">
        <f t="shared" ref="BW40:BW41" si="39">IF(BH40&gt;0,($J40*BH40*$F$28),"0")</f>
        <v>0</v>
      </c>
      <c r="BZ40" s="127"/>
    </row>
    <row r="41" spans="1:78" ht="20.100000000000001" customHeight="1" thickBot="1" x14ac:dyDescent="0.35">
      <c r="A41" s="53"/>
      <c r="B41" s="141" t="s">
        <v>66</v>
      </c>
      <c r="C41" s="141">
        <v>0.33263888888888887</v>
      </c>
      <c r="D41" s="149" t="s">
        <v>133</v>
      </c>
      <c r="E41" s="149" t="s">
        <v>154</v>
      </c>
      <c r="F41" s="149" t="s">
        <v>175</v>
      </c>
      <c r="G41" s="149" t="s">
        <v>196</v>
      </c>
      <c r="H41" s="150" t="s">
        <v>217</v>
      </c>
      <c r="I41" s="151">
        <v>152</v>
      </c>
      <c r="J41" s="151">
        <f>$I41*'Campaign Total'!$F$49</f>
        <v>159.6</v>
      </c>
      <c r="K41" s="163">
        <f t="shared" ref="K41" si="40">SUM(AT41:BH41)</f>
        <v>0</v>
      </c>
      <c r="L41" s="164">
        <f t="shared" ref="L41" si="41">SUM(BI41:BW41)</f>
        <v>0</v>
      </c>
      <c r="M41" s="165"/>
      <c r="N41" s="67"/>
      <c r="O41" s="68"/>
      <c r="P41" s="68"/>
      <c r="Q41" s="68"/>
      <c r="R41" s="68"/>
      <c r="S41" s="68"/>
      <c r="T41" s="67"/>
      <c r="U41" s="67"/>
      <c r="V41" s="68"/>
      <c r="W41" s="68"/>
      <c r="X41" s="68"/>
      <c r="Y41" s="68"/>
      <c r="Z41" s="68"/>
      <c r="AA41" s="67"/>
      <c r="AB41" s="67"/>
      <c r="AC41" s="68"/>
      <c r="AD41" s="68"/>
      <c r="AE41" s="68"/>
      <c r="AF41" s="68"/>
      <c r="AG41" s="68"/>
      <c r="AH41" s="67"/>
      <c r="AI41" s="67"/>
      <c r="AJ41" s="68"/>
      <c r="AK41" s="68"/>
      <c r="AL41" s="68"/>
      <c r="AM41" s="68"/>
      <c r="AN41" s="68"/>
      <c r="AO41" s="67"/>
      <c r="AP41" s="67"/>
      <c r="AQ41" s="68"/>
      <c r="AR41" s="68"/>
      <c r="AS41" s="87"/>
      <c r="AT41" s="76">
        <f>COUNTIF($N41:$AR41,"a")</f>
        <v>0</v>
      </c>
      <c r="AU41" s="76">
        <f>COUNTIF($N41:$AR41,"b")</f>
        <v>0</v>
      </c>
      <c r="AV41" s="76">
        <f>COUNTIF($N41:$AR41,"c")</f>
        <v>0</v>
      </c>
      <c r="AW41" s="76">
        <f>COUNTIF($N41:$AR41,"d")</f>
        <v>0</v>
      </c>
      <c r="AX41" s="76">
        <f>COUNTIF($N41:$AR41,"e")</f>
        <v>0</v>
      </c>
      <c r="AY41" s="76">
        <f>COUNTIF($N41:$AR41,"f")</f>
        <v>0</v>
      </c>
      <c r="AZ41" s="76">
        <f>COUNTIF($N41:$AR41,"g")</f>
        <v>0</v>
      </c>
      <c r="BA41" s="76">
        <f>COUNTIF($N41:$AR41,"h")</f>
        <v>0</v>
      </c>
      <c r="BB41" s="76">
        <f>COUNTIF($N41:$AR41,"i")</f>
        <v>0</v>
      </c>
      <c r="BC41" s="76">
        <f>COUNTIF($N41:$AR41,"j")</f>
        <v>0</v>
      </c>
      <c r="BD41" s="76">
        <f>COUNTIF($N41:$AR41,"k")</f>
        <v>0</v>
      </c>
      <c r="BE41" s="76">
        <f>COUNTIF($N41:$AR41,"l")</f>
        <v>0</v>
      </c>
      <c r="BF41" s="76">
        <f>COUNTIF($N41:$AR41,"m")</f>
        <v>0</v>
      </c>
      <c r="BG41" s="76">
        <f>COUNTIF($N41:$AR41,"n")</f>
        <v>0</v>
      </c>
      <c r="BH41" s="76">
        <f>COUNTIF($N41:$AR41,"o")</f>
        <v>0</v>
      </c>
      <c r="BI41" s="76" t="str">
        <f t="shared" si="25"/>
        <v>0</v>
      </c>
      <c r="BJ41" s="76" t="str">
        <f t="shared" si="26"/>
        <v>0</v>
      </c>
      <c r="BK41" s="76" t="str">
        <f t="shared" si="27"/>
        <v>0</v>
      </c>
      <c r="BL41" s="76" t="str">
        <f t="shared" si="28"/>
        <v>0</v>
      </c>
      <c r="BM41" s="76" t="str">
        <f t="shared" si="29"/>
        <v>0</v>
      </c>
      <c r="BN41" s="76" t="str">
        <f t="shared" si="30"/>
        <v>0</v>
      </c>
      <c r="BO41" s="76" t="str">
        <f t="shared" si="31"/>
        <v>0</v>
      </c>
      <c r="BP41" s="76" t="str">
        <f t="shared" si="32"/>
        <v>0</v>
      </c>
      <c r="BQ41" s="76" t="str">
        <f t="shared" si="33"/>
        <v>0</v>
      </c>
      <c r="BR41" s="76" t="str">
        <f t="shared" si="34"/>
        <v>0</v>
      </c>
      <c r="BS41" s="76" t="str">
        <f t="shared" si="35"/>
        <v>0</v>
      </c>
      <c r="BT41" s="76" t="str">
        <f t="shared" si="36"/>
        <v>0</v>
      </c>
      <c r="BU41" s="76" t="str">
        <f t="shared" si="37"/>
        <v>0</v>
      </c>
      <c r="BV41" s="76" t="str">
        <f t="shared" si="38"/>
        <v>0</v>
      </c>
      <c r="BW41" s="76" t="str">
        <f t="shared" si="39"/>
        <v>0</v>
      </c>
      <c r="BZ41" s="127"/>
    </row>
    <row r="42" spans="1:78" ht="20.100000000000001" customHeight="1" thickTop="1" thickBot="1" x14ac:dyDescent="0.35">
      <c r="A42" s="54"/>
      <c r="B42" s="139" t="s">
        <v>65</v>
      </c>
      <c r="C42" s="139">
        <v>0.33333333333333331</v>
      </c>
      <c r="D42" s="190" t="s">
        <v>341</v>
      </c>
      <c r="E42" s="191"/>
      <c r="F42" s="191"/>
      <c r="G42" s="191"/>
      <c r="H42" s="192"/>
      <c r="I42" s="148"/>
      <c r="J42" s="148"/>
      <c r="K42" s="163"/>
      <c r="L42" s="164"/>
      <c r="M42" s="165"/>
      <c r="N42" s="67"/>
      <c r="O42" s="66"/>
      <c r="P42" s="66"/>
      <c r="Q42" s="66"/>
      <c r="R42" s="66"/>
      <c r="S42" s="66"/>
      <c r="T42" s="67"/>
      <c r="U42" s="67"/>
      <c r="V42" s="66"/>
      <c r="W42" s="66"/>
      <c r="X42" s="66"/>
      <c r="Y42" s="66"/>
      <c r="Z42" s="66"/>
      <c r="AA42" s="67"/>
      <c r="AB42" s="67"/>
      <c r="AC42" s="66"/>
      <c r="AD42" s="66"/>
      <c r="AE42" s="66"/>
      <c r="AF42" s="66"/>
      <c r="AG42" s="66"/>
      <c r="AH42" s="67"/>
      <c r="AI42" s="67"/>
      <c r="AJ42" s="66"/>
      <c r="AK42" s="66"/>
      <c r="AL42" s="66"/>
      <c r="AM42" s="66"/>
      <c r="AN42" s="66"/>
      <c r="AO42" s="67"/>
      <c r="AP42" s="67"/>
      <c r="AQ42" s="66"/>
      <c r="AR42" s="66"/>
      <c r="AS42" s="87"/>
      <c r="AT42" s="76">
        <f>COUNTIF($N42:$AR42,"a")</f>
        <v>0</v>
      </c>
      <c r="AU42" s="76">
        <f>COUNTIF($N42:$AR42,"b")</f>
        <v>0</v>
      </c>
      <c r="AV42" s="76">
        <f>COUNTIF($N42:$AR42,"c")</f>
        <v>0</v>
      </c>
      <c r="AW42" s="76">
        <f>COUNTIF($N42:$AR42,"d")</f>
        <v>0</v>
      </c>
      <c r="AX42" s="76">
        <f>COUNTIF($N42:$AR42,"e")</f>
        <v>0</v>
      </c>
      <c r="AY42" s="76">
        <f>COUNTIF($N42:$AR42,"f")</f>
        <v>0</v>
      </c>
      <c r="AZ42" s="76">
        <f>COUNTIF($N42:$AR42,"g")</f>
        <v>0</v>
      </c>
      <c r="BA42" s="76">
        <f>COUNTIF($N42:$AR42,"h")</f>
        <v>0</v>
      </c>
      <c r="BB42" s="76">
        <f>COUNTIF($N42:$AR42,"i")</f>
        <v>0</v>
      </c>
      <c r="BC42" s="76">
        <f>COUNTIF($N42:$AR42,"j")</f>
        <v>0</v>
      </c>
      <c r="BD42" s="76">
        <f>COUNTIF($N42:$AR42,"k")</f>
        <v>0</v>
      </c>
      <c r="BE42" s="76">
        <f>COUNTIF($N42:$AR42,"l")</f>
        <v>0</v>
      </c>
      <c r="BF42" s="76">
        <f>COUNTIF($N42:$AR42,"m")</f>
        <v>0</v>
      </c>
      <c r="BG42" s="76">
        <f>COUNTIF($N42:$AR42,"n")</f>
        <v>0</v>
      </c>
      <c r="BH42" s="76">
        <f>COUNTIF($N42:$AR42,"o")</f>
        <v>0</v>
      </c>
      <c r="BI42" s="76" t="str">
        <f t="shared" ref="BI42:BI43" si="42">IF(AT42&gt;0,($J42*AT42*$F$14),"0")</f>
        <v>0</v>
      </c>
      <c r="BJ42" s="76" t="str">
        <f t="shared" ref="BJ42:BJ43" si="43">IF(AU42&gt;0,($J42*AU42*$F$15),"0")</f>
        <v>0</v>
      </c>
      <c r="BK42" s="76" t="str">
        <f t="shared" ref="BK42:BK43" si="44">IF(AV42&gt;0,($J42*AV42*$F$16),"0")</f>
        <v>0</v>
      </c>
      <c r="BL42" s="76" t="str">
        <f t="shared" ref="BL42:BL43" si="45">IF(AW42&gt;0,($J42*AW42*$F$17),"0")</f>
        <v>0</v>
      </c>
      <c r="BM42" s="76" t="str">
        <f t="shared" ref="BM42:BM43" si="46">IF(AX42&gt;0,($J42*AX42*$F$17),"0")</f>
        <v>0</v>
      </c>
      <c r="BN42" s="76" t="str">
        <f t="shared" ref="BN42:BN43" si="47">IF(AY42&gt;0,($J42*AY42*$F$19),"0")</f>
        <v>0</v>
      </c>
      <c r="BO42" s="76" t="str">
        <f t="shared" ref="BO42:BO43" si="48">IF(AZ42&gt;0,($J42*AZ42*$F$20),"0")</f>
        <v>0</v>
      </c>
      <c r="BP42" s="76" t="str">
        <f t="shared" ref="BP42:BP43" si="49">IF(BA42&gt;0,($J42*BA42*$F$21),"0")</f>
        <v>0</v>
      </c>
      <c r="BQ42" s="76" t="str">
        <f t="shared" ref="BQ42:BQ43" si="50">IF(BB42&gt;0,($J42*BB42*$F$22),"0")</f>
        <v>0</v>
      </c>
      <c r="BR42" s="76" t="str">
        <f t="shared" ref="BR42:BR43" si="51">IF(BC42&gt;0,($J42*BC42*$F$23),"0")</f>
        <v>0</v>
      </c>
      <c r="BS42" s="76" t="str">
        <f t="shared" ref="BS42:BS43" si="52">IF(BD42&gt;0,($J42*BD42*$F$24),"0")</f>
        <v>0</v>
      </c>
      <c r="BT42" s="76" t="str">
        <f t="shared" ref="BT42:BT43" si="53">IF(BE42&gt;0,($J42*BE42*$F$25),"0")</f>
        <v>0</v>
      </c>
      <c r="BU42" s="76" t="str">
        <f t="shared" ref="BU42:BU43" si="54">IF(BF42&gt;0,($J42*BF42*$F$26),"0")</f>
        <v>0</v>
      </c>
      <c r="BV42" s="76" t="str">
        <f t="shared" ref="BV42:BV43" si="55">IF(BG42&gt;0,($J42*BG42*$F$27),"0")</f>
        <v>0</v>
      </c>
      <c r="BW42" s="76" t="str">
        <f t="shared" ref="BW42:BW43" si="56">IF(BH42&gt;0,($J42*BH42*$F$28),"0")</f>
        <v>0</v>
      </c>
      <c r="BZ42" s="127"/>
    </row>
    <row r="43" spans="1:78" ht="20.100000000000001" customHeight="1" thickBot="1" x14ac:dyDescent="0.35">
      <c r="A43" s="53"/>
      <c r="B43" s="141" t="s">
        <v>66</v>
      </c>
      <c r="C43" s="141">
        <v>0.35069444444444442</v>
      </c>
      <c r="D43" s="149" t="s">
        <v>294</v>
      </c>
      <c r="E43" s="149" t="s">
        <v>297</v>
      </c>
      <c r="F43" s="149" t="s">
        <v>298</v>
      </c>
      <c r="G43" s="149" t="s">
        <v>299</v>
      </c>
      <c r="H43" s="150" t="s">
        <v>300</v>
      </c>
      <c r="I43" s="151">
        <v>186</v>
      </c>
      <c r="J43" s="151">
        <f>$I43*'Campaign Total'!$F$49</f>
        <v>195.3</v>
      </c>
      <c r="K43" s="163">
        <f t="shared" ref="K43" si="57">SUM(AT43:BH43)</f>
        <v>0</v>
      </c>
      <c r="L43" s="164">
        <f t="shared" ref="L43" si="58">SUM(BI43:BW43)</f>
        <v>0</v>
      </c>
      <c r="M43" s="165"/>
      <c r="N43" s="67"/>
      <c r="O43" s="68"/>
      <c r="P43" s="68"/>
      <c r="Q43" s="68"/>
      <c r="R43" s="68"/>
      <c r="S43" s="68"/>
      <c r="T43" s="67"/>
      <c r="U43" s="67"/>
      <c r="V43" s="68"/>
      <c r="W43" s="68"/>
      <c r="X43" s="68"/>
      <c r="Y43" s="68"/>
      <c r="Z43" s="68"/>
      <c r="AA43" s="67"/>
      <c r="AB43" s="67"/>
      <c r="AC43" s="68"/>
      <c r="AD43" s="68"/>
      <c r="AE43" s="68"/>
      <c r="AF43" s="68"/>
      <c r="AG43" s="68"/>
      <c r="AH43" s="67"/>
      <c r="AI43" s="67"/>
      <c r="AJ43" s="68"/>
      <c r="AK43" s="68"/>
      <c r="AL43" s="68"/>
      <c r="AM43" s="68"/>
      <c r="AN43" s="68"/>
      <c r="AO43" s="67"/>
      <c r="AP43" s="67"/>
      <c r="AQ43" s="68"/>
      <c r="AR43" s="68"/>
      <c r="AS43" s="87"/>
      <c r="AT43" s="76">
        <f>COUNTIF($N43:$AR43,"a")</f>
        <v>0</v>
      </c>
      <c r="AU43" s="76">
        <f>COUNTIF($N43:$AR43,"b")</f>
        <v>0</v>
      </c>
      <c r="AV43" s="76">
        <f>COUNTIF($N43:$AR43,"c")</f>
        <v>0</v>
      </c>
      <c r="AW43" s="76">
        <f>COUNTIF($N43:$AR43,"d")</f>
        <v>0</v>
      </c>
      <c r="AX43" s="76">
        <f>COUNTIF($N43:$AR43,"e")</f>
        <v>0</v>
      </c>
      <c r="AY43" s="76">
        <f>COUNTIF($N43:$AR43,"f")</f>
        <v>0</v>
      </c>
      <c r="AZ43" s="76">
        <f>COUNTIF($N43:$AR43,"g")</f>
        <v>0</v>
      </c>
      <c r="BA43" s="76">
        <f>COUNTIF($N43:$AR43,"h")</f>
        <v>0</v>
      </c>
      <c r="BB43" s="76">
        <f>COUNTIF($N43:$AR43,"i")</f>
        <v>0</v>
      </c>
      <c r="BC43" s="76">
        <f>COUNTIF($N43:$AR43,"j")</f>
        <v>0</v>
      </c>
      <c r="BD43" s="76">
        <f>COUNTIF($N43:$AR43,"k")</f>
        <v>0</v>
      </c>
      <c r="BE43" s="76">
        <f>COUNTIF($N43:$AR43,"l")</f>
        <v>0</v>
      </c>
      <c r="BF43" s="76">
        <f>COUNTIF($N43:$AR43,"m")</f>
        <v>0</v>
      </c>
      <c r="BG43" s="76">
        <f>COUNTIF($N43:$AR43,"n")</f>
        <v>0</v>
      </c>
      <c r="BH43" s="76">
        <f>COUNTIF($N43:$AR43,"o")</f>
        <v>0</v>
      </c>
      <c r="BI43" s="76" t="str">
        <f t="shared" si="42"/>
        <v>0</v>
      </c>
      <c r="BJ43" s="76" t="str">
        <f t="shared" si="43"/>
        <v>0</v>
      </c>
      <c r="BK43" s="76" t="str">
        <f t="shared" si="44"/>
        <v>0</v>
      </c>
      <c r="BL43" s="76" t="str">
        <f t="shared" si="45"/>
        <v>0</v>
      </c>
      <c r="BM43" s="76" t="str">
        <f t="shared" si="46"/>
        <v>0</v>
      </c>
      <c r="BN43" s="76" t="str">
        <f t="shared" si="47"/>
        <v>0</v>
      </c>
      <c r="BO43" s="76" t="str">
        <f t="shared" si="48"/>
        <v>0</v>
      </c>
      <c r="BP43" s="76" t="str">
        <f t="shared" si="49"/>
        <v>0</v>
      </c>
      <c r="BQ43" s="76" t="str">
        <f t="shared" si="50"/>
        <v>0</v>
      </c>
      <c r="BR43" s="76" t="str">
        <f t="shared" si="51"/>
        <v>0</v>
      </c>
      <c r="BS43" s="76" t="str">
        <f t="shared" si="52"/>
        <v>0</v>
      </c>
      <c r="BT43" s="76" t="str">
        <f t="shared" si="53"/>
        <v>0</v>
      </c>
      <c r="BU43" s="76" t="str">
        <f t="shared" si="54"/>
        <v>0</v>
      </c>
      <c r="BV43" s="76" t="str">
        <f t="shared" si="55"/>
        <v>0</v>
      </c>
      <c r="BW43" s="76" t="str">
        <f t="shared" si="56"/>
        <v>0</v>
      </c>
      <c r="BZ43" s="127"/>
    </row>
    <row r="44" spans="1:78" ht="20.100000000000001" customHeight="1" thickTop="1" thickBot="1" x14ac:dyDescent="0.35">
      <c r="A44" s="54"/>
      <c r="B44" s="139" t="s">
        <v>65</v>
      </c>
      <c r="C44" s="139">
        <v>0.35138888888888892</v>
      </c>
      <c r="D44" s="190" t="s">
        <v>341</v>
      </c>
      <c r="E44" s="191"/>
      <c r="F44" s="191"/>
      <c r="G44" s="191"/>
      <c r="H44" s="192"/>
      <c r="I44" s="148"/>
      <c r="J44" s="148"/>
      <c r="K44" s="163"/>
      <c r="L44" s="164"/>
      <c r="M44" s="165"/>
      <c r="N44" s="67"/>
      <c r="O44" s="66"/>
      <c r="P44" s="66"/>
      <c r="Q44" s="66"/>
      <c r="R44" s="66"/>
      <c r="S44" s="66"/>
      <c r="T44" s="67"/>
      <c r="U44" s="67"/>
      <c r="V44" s="66"/>
      <c r="W44" s="66"/>
      <c r="X44" s="66"/>
      <c r="Y44" s="66"/>
      <c r="Z44" s="66"/>
      <c r="AA44" s="67"/>
      <c r="AB44" s="67"/>
      <c r="AC44" s="66"/>
      <c r="AD44" s="66"/>
      <c r="AE44" s="66"/>
      <c r="AF44" s="66"/>
      <c r="AG44" s="66"/>
      <c r="AH44" s="67"/>
      <c r="AI44" s="67"/>
      <c r="AJ44" s="66"/>
      <c r="AK44" s="66"/>
      <c r="AL44" s="66"/>
      <c r="AM44" s="66"/>
      <c r="AN44" s="66"/>
      <c r="AO44" s="67"/>
      <c r="AP44" s="67"/>
      <c r="AQ44" s="66"/>
      <c r="AR44" s="66"/>
      <c r="AS44" s="87"/>
      <c r="AT44" s="76">
        <f>COUNTIF($N44:$AR44,"a")</f>
        <v>0</v>
      </c>
      <c r="AU44" s="76">
        <f>COUNTIF($N44:$AR44,"b")</f>
        <v>0</v>
      </c>
      <c r="AV44" s="76">
        <f>COUNTIF($N44:$AR44,"c")</f>
        <v>0</v>
      </c>
      <c r="AW44" s="76">
        <f>COUNTIF($N44:$AR44,"d")</f>
        <v>0</v>
      </c>
      <c r="AX44" s="76">
        <f>COUNTIF($N44:$AR44,"e")</f>
        <v>0</v>
      </c>
      <c r="AY44" s="76">
        <f>COUNTIF($N44:$AR44,"f")</f>
        <v>0</v>
      </c>
      <c r="AZ44" s="76">
        <f>COUNTIF($N44:$AR44,"g")</f>
        <v>0</v>
      </c>
      <c r="BA44" s="76">
        <f>COUNTIF($N44:$AR44,"h")</f>
        <v>0</v>
      </c>
      <c r="BB44" s="76">
        <f>COUNTIF($N44:$AR44,"i")</f>
        <v>0</v>
      </c>
      <c r="BC44" s="76">
        <f>COUNTIF($N44:$AR44,"j")</f>
        <v>0</v>
      </c>
      <c r="BD44" s="76">
        <f>COUNTIF($N44:$AR44,"k")</f>
        <v>0</v>
      </c>
      <c r="BE44" s="76">
        <f>COUNTIF($N44:$AR44,"l")</f>
        <v>0</v>
      </c>
      <c r="BF44" s="76">
        <f>COUNTIF($N44:$AR44,"m")</f>
        <v>0</v>
      </c>
      <c r="BG44" s="76">
        <f>COUNTIF($N44:$AR44,"n")</f>
        <v>0</v>
      </c>
      <c r="BH44" s="76">
        <f>COUNTIF($N44:$AR44,"o")</f>
        <v>0</v>
      </c>
      <c r="BI44" s="76" t="str">
        <f t="shared" ref="BI44:BI45" si="59">IF(AT44&gt;0,($J44*AT44*$F$14),"0")</f>
        <v>0</v>
      </c>
      <c r="BJ44" s="76" t="str">
        <f t="shared" ref="BJ44:BJ45" si="60">IF(AU44&gt;0,($J44*AU44*$F$15),"0")</f>
        <v>0</v>
      </c>
      <c r="BK44" s="76" t="str">
        <f t="shared" ref="BK44:BK45" si="61">IF(AV44&gt;0,($J44*AV44*$F$16),"0")</f>
        <v>0</v>
      </c>
      <c r="BL44" s="76" t="str">
        <f t="shared" ref="BL44:BL45" si="62">IF(AW44&gt;0,($J44*AW44*$F$17),"0")</f>
        <v>0</v>
      </c>
      <c r="BM44" s="76" t="str">
        <f t="shared" ref="BM44:BM45" si="63">IF(AX44&gt;0,($J44*AX44*$F$17),"0")</f>
        <v>0</v>
      </c>
      <c r="BN44" s="76" t="str">
        <f t="shared" ref="BN44:BN45" si="64">IF(AY44&gt;0,($J44*AY44*$F$19),"0")</f>
        <v>0</v>
      </c>
      <c r="BO44" s="76" t="str">
        <f t="shared" ref="BO44:BO45" si="65">IF(AZ44&gt;0,($J44*AZ44*$F$20),"0")</f>
        <v>0</v>
      </c>
      <c r="BP44" s="76" t="str">
        <f t="shared" ref="BP44:BP45" si="66">IF(BA44&gt;0,($J44*BA44*$F$21),"0")</f>
        <v>0</v>
      </c>
      <c r="BQ44" s="76" t="str">
        <f t="shared" ref="BQ44:BQ45" si="67">IF(BB44&gt;0,($J44*BB44*$F$22),"0")</f>
        <v>0</v>
      </c>
      <c r="BR44" s="76" t="str">
        <f t="shared" ref="BR44:BR45" si="68">IF(BC44&gt;0,($J44*BC44*$F$23),"0")</f>
        <v>0</v>
      </c>
      <c r="BS44" s="76" t="str">
        <f t="shared" ref="BS44:BS45" si="69">IF(BD44&gt;0,($J44*BD44*$F$24),"0")</f>
        <v>0</v>
      </c>
      <c r="BT44" s="76" t="str">
        <f t="shared" ref="BT44:BT45" si="70">IF(BE44&gt;0,($J44*BE44*$F$25),"0")</f>
        <v>0</v>
      </c>
      <c r="BU44" s="76" t="str">
        <f t="shared" ref="BU44:BU45" si="71">IF(BF44&gt;0,($J44*BF44*$F$26),"0")</f>
        <v>0</v>
      </c>
      <c r="BV44" s="76" t="str">
        <f t="shared" ref="BV44:BV45" si="72">IF(BG44&gt;0,($J44*BG44*$F$27),"0")</f>
        <v>0</v>
      </c>
      <c r="BW44" s="76" t="str">
        <f t="shared" ref="BW44:BW45" si="73">IF(BH44&gt;0,($J44*BH44*$F$28),"0")</f>
        <v>0</v>
      </c>
      <c r="BZ44" s="127"/>
    </row>
    <row r="45" spans="1:78" ht="20.100000000000001" customHeight="1" thickBot="1" x14ac:dyDescent="0.35">
      <c r="A45" s="53"/>
      <c r="B45" s="141" t="s">
        <v>66</v>
      </c>
      <c r="C45" s="141">
        <v>0.3743055555555555</v>
      </c>
      <c r="D45" s="149" t="s">
        <v>295</v>
      </c>
      <c r="E45" s="149" t="s">
        <v>296</v>
      </c>
      <c r="F45" s="149" t="s">
        <v>301</v>
      </c>
      <c r="G45" s="149" t="s">
        <v>302</v>
      </c>
      <c r="H45" s="150" t="s">
        <v>303</v>
      </c>
      <c r="I45" s="151">
        <v>176</v>
      </c>
      <c r="J45" s="151">
        <f>$I45*'Campaign Total'!$F$49</f>
        <v>184.8</v>
      </c>
      <c r="K45" s="163">
        <f t="shared" ref="K45" si="74">SUM(AT45:BH45)</f>
        <v>0</v>
      </c>
      <c r="L45" s="164">
        <f t="shared" ref="L45" si="75">SUM(BI45:BW45)</f>
        <v>0</v>
      </c>
      <c r="M45" s="165"/>
      <c r="N45" s="67"/>
      <c r="O45" s="68"/>
      <c r="P45" s="68"/>
      <c r="Q45" s="68"/>
      <c r="R45" s="68"/>
      <c r="S45" s="68"/>
      <c r="T45" s="67"/>
      <c r="U45" s="67"/>
      <c r="V45" s="68"/>
      <c r="W45" s="68"/>
      <c r="X45" s="68"/>
      <c r="Y45" s="68"/>
      <c r="Z45" s="68"/>
      <c r="AA45" s="67"/>
      <c r="AB45" s="67"/>
      <c r="AC45" s="68"/>
      <c r="AD45" s="68"/>
      <c r="AE45" s="68"/>
      <c r="AF45" s="68"/>
      <c r="AG45" s="68"/>
      <c r="AH45" s="67"/>
      <c r="AI45" s="67"/>
      <c r="AJ45" s="68"/>
      <c r="AK45" s="68"/>
      <c r="AL45" s="68"/>
      <c r="AM45" s="68"/>
      <c r="AN45" s="68"/>
      <c r="AO45" s="67"/>
      <c r="AP45" s="67"/>
      <c r="AQ45" s="68"/>
      <c r="AR45" s="68"/>
      <c r="AS45" s="87"/>
      <c r="AT45" s="76">
        <f>COUNTIF($N45:$AR45,"a")</f>
        <v>0</v>
      </c>
      <c r="AU45" s="76">
        <f>COUNTIF($N45:$AR45,"b")</f>
        <v>0</v>
      </c>
      <c r="AV45" s="76">
        <f>COUNTIF($N45:$AR45,"c")</f>
        <v>0</v>
      </c>
      <c r="AW45" s="76">
        <f>COUNTIF($N45:$AR45,"d")</f>
        <v>0</v>
      </c>
      <c r="AX45" s="76">
        <f>COUNTIF($N45:$AR45,"e")</f>
        <v>0</v>
      </c>
      <c r="AY45" s="76">
        <f>COUNTIF($N45:$AR45,"f")</f>
        <v>0</v>
      </c>
      <c r="AZ45" s="76">
        <f>COUNTIF($N45:$AR45,"g")</f>
        <v>0</v>
      </c>
      <c r="BA45" s="76">
        <f>COUNTIF($N45:$AR45,"h")</f>
        <v>0</v>
      </c>
      <c r="BB45" s="76">
        <f>COUNTIF($N45:$AR45,"i")</f>
        <v>0</v>
      </c>
      <c r="BC45" s="76">
        <f>COUNTIF($N45:$AR45,"j")</f>
        <v>0</v>
      </c>
      <c r="BD45" s="76">
        <f>COUNTIF($N45:$AR45,"k")</f>
        <v>0</v>
      </c>
      <c r="BE45" s="76">
        <f>COUNTIF($N45:$AR45,"l")</f>
        <v>0</v>
      </c>
      <c r="BF45" s="76">
        <f>COUNTIF($N45:$AR45,"m")</f>
        <v>0</v>
      </c>
      <c r="BG45" s="76">
        <f>COUNTIF($N45:$AR45,"n")</f>
        <v>0</v>
      </c>
      <c r="BH45" s="76">
        <f>COUNTIF($N45:$AR45,"o")</f>
        <v>0</v>
      </c>
      <c r="BI45" s="76" t="str">
        <f t="shared" si="59"/>
        <v>0</v>
      </c>
      <c r="BJ45" s="76" t="str">
        <f t="shared" si="60"/>
        <v>0</v>
      </c>
      <c r="BK45" s="76" t="str">
        <f t="shared" si="61"/>
        <v>0</v>
      </c>
      <c r="BL45" s="76" t="str">
        <f t="shared" si="62"/>
        <v>0</v>
      </c>
      <c r="BM45" s="76" t="str">
        <f t="shared" si="63"/>
        <v>0</v>
      </c>
      <c r="BN45" s="76" t="str">
        <f t="shared" si="64"/>
        <v>0</v>
      </c>
      <c r="BO45" s="76" t="str">
        <f t="shared" si="65"/>
        <v>0</v>
      </c>
      <c r="BP45" s="76" t="str">
        <f t="shared" si="66"/>
        <v>0</v>
      </c>
      <c r="BQ45" s="76" t="str">
        <f t="shared" si="67"/>
        <v>0</v>
      </c>
      <c r="BR45" s="76" t="str">
        <f t="shared" si="68"/>
        <v>0</v>
      </c>
      <c r="BS45" s="76" t="str">
        <f t="shared" si="69"/>
        <v>0</v>
      </c>
      <c r="BT45" s="76" t="str">
        <f t="shared" si="70"/>
        <v>0</v>
      </c>
      <c r="BU45" s="76" t="str">
        <f t="shared" si="71"/>
        <v>0</v>
      </c>
      <c r="BV45" s="76" t="str">
        <f t="shared" si="72"/>
        <v>0</v>
      </c>
      <c r="BW45" s="76" t="str">
        <f t="shared" si="73"/>
        <v>0</v>
      </c>
      <c r="BZ45" s="127"/>
    </row>
    <row r="46" spans="1:78" ht="20.100000000000001" customHeight="1" thickBot="1" x14ac:dyDescent="0.35">
      <c r="A46" s="54"/>
      <c r="B46" s="139" t="s">
        <v>65</v>
      </c>
      <c r="C46" s="139">
        <v>0.375</v>
      </c>
      <c r="D46" s="193" t="s">
        <v>327</v>
      </c>
      <c r="E46" s="194"/>
      <c r="F46" s="194"/>
      <c r="G46" s="194"/>
      <c r="H46" s="195"/>
      <c r="I46" s="148"/>
      <c r="J46" s="148"/>
      <c r="K46" s="163"/>
      <c r="L46" s="164"/>
      <c r="M46" s="165"/>
      <c r="N46" s="67"/>
      <c r="O46" s="66"/>
      <c r="P46" s="66"/>
      <c r="Q46" s="66"/>
      <c r="R46" s="66"/>
      <c r="S46" s="66"/>
      <c r="T46" s="67"/>
      <c r="U46" s="67"/>
      <c r="V46" s="66"/>
      <c r="W46" s="66"/>
      <c r="X46" s="66"/>
      <c r="Y46" s="66"/>
      <c r="Z46" s="66"/>
      <c r="AA46" s="67"/>
      <c r="AB46" s="67"/>
      <c r="AC46" s="66"/>
      <c r="AD46" s="66"/>
      <c r="AE46" s="66"/>
      <c r="AF46" s="66"/>
      <c r="AG46" s="66"/>
      <c r="AH46" s="67"/>
      <c r="AI46" s="67"/>
      <c r="AJ46" s="66"/>
      <c r="AK46" s="66"/>
      <c r="AL46" s="66"/>
      <c r="AM46" s="66"/>
      <c r="AN46" s="66"/>
      <c r="AO46" s="67"/>
      <c r="AP46" s="67"/>
      <c r="AQ46" s="66"/>
      <c r="AR46" s="66"/>
      <c r="AS46" s="87"/>
      <c r="AT46" s="76">
        <f>COUNTIF($N46:$AR46,"a")</f>
        <v>0</v>
      </c>
      <c r="AU46" s="76">
        <f>COUNTIF($N46:$AR46,"b")</f>
        <v>0</v>
      </c>
      <c r="AV46" s="76">
        <f>COUNTIF($N46:$AR46,"c")</f>
        <v>0</v>
      </c>
      <c r="AW46" s="76">
        <f>COUNTIF($N46:$AR46,"d")</f>
        <v>0</v>
      </c>
      <c r="AX46" s="76">
        <f>COUNTIF($N46:$AR46,"e")</f>
        <v>0</v>
      </c>
      <c r="AY46" s="76">
        <f>COUNTIF($N46:$AR46,"f")</f>
        <v>0</v>
      </c>
      <c r="AZ46" s="76">
        <f>COUNTIF($N46:$AR46,"g")</f>
        <v>0</v>
      </c>
      <c r="BA46" s="76">
        <f>COUNTIF($N46:$AR46,"h")</f>
        <v>0</v>
      </c>
      <c r="BB46" s="76">
        <f>COUNTIF($N46:$AR46,"i")</f>
        <v>0</v>
      </c>
      <c r="BC46" s="76">
        <f>COUNTIF($N46:$AR46,"j")</f>
        <v>0</v>
      </c>
      <c r="BD46" s="76">
        <f>COUNTIF($N46:$AR46,"k")</f>
        <v>0</v>
      </c>
      <c r="BE46" s="76">
        <f>COUNTIF($N46:$AR46,"l")</f>
        <v>0</v>
      </c>
      <c r="BF46" s="76">
        <f>COUNTIF($N46:$AR46,"m")</f>
        <v>0</v>
      </c>
      <c r="BG46" s="76">
        <f>COUNTIF($N46:$AR46,"n")</f>
        <v>0</v>
      </c>
      <c r="BH46" s="76">
        <f>COUNTIF($N46:$AR46,"o")</f>
        <v>0</v>
      </c>
      <c r="BI46" s="76" t="str">
        <f t="shared" ref="BI46" si="76">IF(AT46&gt;0,($J46*AT46*$F$14),"0")</f>
        <v>0</v>
      </c>
      <c r="BJ46" s="76" t="str">
        <f t="shared" ref="BJ46" si="77">IF(AU46&gt;0,($J46*AU46*$F$15),"0")</f>
        <v>0</v>
      </c>
      <c r="BK46" s="76" t="str">
        <f t="shared" ref="BK46" si="78">IF(AV46&gt;0,($J46*AV46*$F$16),"0")</f>
        <v>0</v>
      </c>
      <c r="BL46" s="76" t="str">
        <f t="shared" ref="BL46" si="79">IF(AW46&gt;0,($J46*AW46*$F$17),"0")</f>
        <v>0</v>
      </c>
      <c r="BM46" s="76" t="str">
        <f t="shared" ref="BM46" si="80">IF(AX46&gt;0,($J46*AX46*$F$17),"0")</f>
        <v>0</v>
      </c>
      <c r="BN46" s="76" t="str">
        <f t="shared" ref="BN46" si="81">IF(AY46&gt;0,($J46*AY46*$F$19),"0")</f>
        <v>0</v>
      </c>
      <c r="BO46" s="76" t="str">
        <f t="shared" ref="BO46" si="82">IF(AZ46&gt;0,($J46*AZ46*$F$20),"0")</f>
        <v>0</v>
      </c>
      <c r="BP46" s="76" t="str">
        <f t="shared" ref="BP46" si="83">IF(BA46&gt;0,($J46*BA46*$F$21),"0")</f>
        <v>0</v>
      </c>
      <c r="BQ46" s="76" t="str">
        <f t="shared" ref="BQ46" si="84">IF(BB46&gt;0,($J46*BB46*$F$22),"0")</f>
        <v>0</v>
      </c>
      <c r="BR46" s="76" t="str">
        <f t="shared" ref="BR46" si="85">IF(BC46&gt;0,($J46*BC46*$F$23),"0")</f>
        <v>0</v>
      </c>
      <c r="BS46" s="76" t="str">
        <f t="shared" ref="BS46" si="86">IF(BD46&gt;0,($J46*BD46*$F$24),"0")</f>
        <v>0</v>
      </c>
      <c r="BT46" s="76" t="str">
        <f t="shared" ref="BT46" si="87">IF(BE46&gt;0,($J46*BE46*$F$25),"0")</f>
        <v>0</v>
      </c>
      <c r="BU46" s="76" t="str">
        <f t="shared" ref="BU46" si="88">IF(BF46&gt;0,($J46*BF46*$F$26),"0")</f>
        <v>0</v>
      </c>
      <c r="BV46" s="76" t="str">
        <f t="shared" ref="BV46" si="89">IF(BG46&gt;0,($J46*BG46*$F$27),"0")</f>
        <v>0</v>
      </c>
      <c r="BW46" s="76" t="str">
        <f t="shared" ref="BW46" si="90">IF(BH46&gt;0,($J46*BH46*$F$28),"0")</f>
        <v>0</v>
      </c>
      <c r="BZ46" s="127"/>
    </row>
    <row r="47" spans="1:78" ht="20.100000000000001" customHeight="1" thickBot="1" x14ac:dyDescent="0.35">
      <c r="A47" s="53"/>
      <c r="B47" s="141" t="s">
        <v>66</v>
      </c>
      <c r="C47" s="141">
        <v>0.39513888888888887</v>
      </c>
      <c r="D47" s="149" t="s">
        <v>134</v>
      </c>
      <c r="E47" s="149" t="s">
        <v>155</v>
      </c>
      <c r="F47" s="149" t="s">
        <v>176</v>
      </c>
      <c r="G47" s="149" t="s">
        <v>197</v>
      </c>
      <c r="H47" s="150" t="s">
        <v>218</v>
      </c>
      <c r="I47" s="151">
        <v>166</v>
      </c>
      <c r="J47" s="151">
        <f>$I47*'Campaign Total'!$F$49</f>
        <v>174.3</v>
      </c>
      <c r="K47" s="163">
        <f t="shared" si="23"/>
        <v>0</v>
      </c>
      <c r="L47" s="164">
        <f t="shared" si="24"/>
        <v>0</v>
      </c>
      <c r="M47" s="165"/>
      <c r="N47" s="67"/>
      <c r="O47" s="68"/>
      <c r="P47" s="68"/>
      <c r="Q47" s="68"/>
      <c r="R47" s="68"/>
      <c r="S47" s="68"/>
      <c r="T47" s="67"/>
      <c r="U47" s="67"/>
      <c r="V47" s="68"/>
      <c r="W47" s="68"/>
      <c r="X47" s="68"/>
      <c r="Y47" s="68"/>
      <c r="Z47" s="68"/>
      <c r="AA47" s="67"/>
      <c r="AB47" s="67"/>
      <c r="AC47" s="68"/>
      <c r="AD47" s="68"/>
      <c r="AE47" s="68"/>
      <c r="AF47" s="68"/>
      <c r="AG47" s="68"/>
      <c r="AH47" s="67"/>
      <c r="AI47" s="67"/>
      <c r="AJ47" s="68"/>
      <c r="AK47" s="68"/>
      <c r="AL47" s="68"/>
      <c r="AM47" s="68"/>
      <c r="AN47" s="68"/>
      <c r="AO47" s="67"/>
      <c r="AP47" s="67"/>
      <c r="AQ47" s="68"/>
      <c r="AR47" s="68"/>
      <c r="AS47" s="87"/>
      <c r="AT47" s="76">
        <f>COUNTIF($N47:$AR47,"a")</f>
        <v>0</v>
      </c>
      <c r="AU47" s="76">
        <f>COUNTIF($N47:$AR47,"b")</f>
        <v>0</v>
      </c>
      <c r="AV47" s="76">
        <f>COUNTIF($N47:$AR47,"c")</f>
        <v>0</v>
      </c>
      <c r="AW47" s="76">
        <f>COUNTIF($N47:$AR47,"d")</f>
        <v>0</v>
      </c>
      <c r="AX47" s="76">
        <f>COUNTIF($N47:$AR47,"e")</f>
        <v>0</v>
      </c>
      <c r="AY47" s="76">
        <f>COUNTIF($N47:$AR47,"f")</f>
        <v>0</v>
      </c>
      <c r="AZ47" s="76">
        <f>COUNTIF($N47:$AR47,"g")</f>
        <v>0</v>
      </c>
      <c r="BA47" s="76">
        <f>COUNTIF($N47:$AR47,"h")</f>
        <v>0</v>
      </c>
      <c r="BB47" s="76">
        <f>COUNTIF($N47:$AR47,"i")</f>
        <v>0</v>
      </c>
      <c r="BC47" s="76">
        <f>COUNTIF($N47:$AR47,"j")</f>
        <v>0</v>
      </c>
      <c r="BD47" s="76">
        <f>COUNTIF($N47:$AR47,"k")</f>
        <v>0</v>
      </c>
      <c r="BE47" s="76">
        <f>COUNTIF($N47:$AR47,"l")</f>
        <v>0</v>
      </c>
      <c r="BF47" s="76">
        <f>COUNTIF($N47:$AR47,"m")</f>
        <v>0</v>
      </c>
      <c r="BG47" s="76">
        <f>COUNTIF($N47:$AR47,"n")</f>
        <v>0</v>
      </c>
      <c r="BH47" s="76">
        <f>COUNTIF($N47:$AR47,"o")</f>
        <v>0</v>
      </c>
      <c r="BI47" s="76" t="str">
        <f t="shared" si="8"/>
        <v>0</v>
      </c>
      <c r="BJ47" s="76" t="str">
        <f t="shared" si="9"/>
        <v>0</v>
      </c>
      <c r="BK47" s="76" t="str">
        <f t="shared" si="10"/>
        <v>0</v>
      </c>
      <c r="BL47" s="76" t="str">
        <f t="shared" si="11"/>
        <v>0</v>
      </c>
      <c r="BM47" s="76" t="str">
        <f t="shared" si="12"/>
        <v>0</v>
      </c>
      <c r="BN47" s="76" t="str">
        <f t="shared" si="13"/>
        <v>0</v>
      </c>
      <c r="BO47" s="76" t="str">
        <f t="shared" si="14"/>
        <v>0</v>
      </c>
      <c r="BP47" s="76" t="str">
        <f t="shared" si="15"/>
        <v>0</v>
      </c>
      <c r="BQ47" s="76" t="str">
        <f t="shared" si="16"/>
        <v>0</v>
      </c>
      <c r="BR47" s="76" t="str">
        <f t="shared" si="17"/>
        <v>0</v>
      </c>
      <c r="BS47" s="76" t="str">
        <f t="shared" si="18"/>
        <v>0</v>
      </c>
      <c r="BT47" s="76" t="str">
        <f t="shared" si="19"/>
        <v>0</v>
      </c>
      <c r="BU47" s="76" t="str">
        <f t="shared" si="20"/>
        <v>0</v>
      </c>
      <c r="BV47" s="76" t="str">
        <f t="shared" si="21"/>
        <v>0</v>
      </c>
      <c r="BW47" s="76" t="str">
        <f t="shared" si="22"/>
        <v>0</v>
      </c>
      <c r="BZ47" s="127"/>
    </row>
    <row r="48" spans="1:78" ht="20.100000000000001" customHeight="1" thickTop="1" thickBot="1" x14ac:dyDescent="0.35">
      <c r="A48" s="54"/>
      <c r="B48" s="139" t="s">
        <v>65</v>
      </c>
      <c r="C48" s="139">
        <v>0.39583333333333331</v>
      </c>
      <c r="D48" s="190" t="s">
        <v>321</v>
      </c>
      <c r="E48" s="191"/>
      <c r="F48" s="191"/>
      <c r="G48" s="191"/>
      <c r="H48" s="192"/>
      <c r="I48" s="148"/>
      <c r="J48" s="148"/>
      <c r="K48" s="163"/>
      <c r="L48" s="164"/>
      <c r="M48" s="165"/>
      <c r="N48" s="67"/>
      <c r="O48" s="66"/>
      <c r="P48" s="66"/>
      <c r="Q48" s="66"/>
      <c r="R48" s="66"/>
      <c r="S48" s="66"/>
      <c r="T48" s="67"/>
      <c r="U48" s="67"/>
      <c r="V48" s="66"/>
      <c r="W48" s="66"/>
      <c r="X48" s="66"/>
      <c r="Y48" s="66"/>
      <c r="Z48" s="66"/>
      <c r="AA48" s="67"/>
      <c r="AB48" s="67"/>
      <c r="AC48" s="66"/>
      <c r="AD48" s="66"/>
      <c r="AE48" s="66"/>
      <c r="AF48" s="66"/>
      <c r="AG48" s="66"/>
      <c r="AH48" s="67"/>
      <c r="AI48" s="67"/>
      <c r="AJ48" s="66"/>
      <c r="AK48" s="66"/>
      <c r="AL48" s="66"/>
      <c r="AM48" s="66"/>
      <c r="AN48" s="66"/>
      <c r="AO48" s="67"/>
      <c r="AP48" s="67"/>
      <c r="AQ48" s="66"/>
      <c r="AR48" s="66"/>
      <c r="AS48" s="87"/>
      <c r="AT48" s="76">
        <f>COUNTIF($N48:$AR48,"a")</f>
        <v>0</v>
      </c>
      <c r="AU48" s="76">
        <f>COUNTIF($N48:$AR48,"b")</f>
        <v>0</v>
      </c>
      <c r="AV48" s="76">
        <f>COUNTIF($N48:$AR48,"c")</f>
        <v>0</v>
      </c>
      <c r="AW48" s="76">
        <f>COUNTIF($N48:$AR48,"d")</f>
        <v>0</v>
      </c>
      <c r="AX48" s="76">
        <f>COUNTIF($N48:$AR48,"e")</f>
        <v>0</v>
      </c>
      <c r="AY48" s="76">
        <f>COUNTIF($N48:$AR48,"f")</f>
        <v>0</v>
      </c>
      <c r="AZ48" s="76">
        <f>COUNTIF($N48:$AR48,"g")</f>
        <v>0</v>
      </c>
      <c r="BA48" s="76">
        <f>COUNTIF($N48:$AR48,"h")</f>
        <v>0</v>
      </c>
      <c r="BB48" s="76">
        <f>COUNTIF($N48:$AR48,"i")</f>
        <v>0</v>
      </c>
      <c r="BC48" s="76">
        <f>COUNTIF($N48:$AR48,"j")</f>
        <v>0</v>
      </c>
      <c r="BD48" s="76">
        <f>COUNTIF($N48:$AR48,"k")</f>
        <v>0</v>
      </c>
      <c r="BE48" s="76">
        <f>COUNTIF($N48:$AR48,"l")</f>
        <v>0</v>
      </c>
      <c r="BF48" s="76">
        <f>COUNTIF($N48:$AR48,"m")</f>
        <v>0</v>
      </c>
      <c r="BG48" s="76">
        <f>COUNTIF($N48:$AR48,"n")</f>
        <v>0</v>
      </c>
      <c r="BH48" s="76">
        <f>COUNTIF($N48:$AR48,"o")</f>
        <v>0</v>
      </c>
      <c r="BI48" s="76" t="str">
        <f t="shared" si="8"/>
        <v>0</v>
      </c>
      <c r="BJ48" s="76" t="str">
        <f t="shared" si="9"/>
        <v>0</v>
      </c>
      <c r="BK48" s="76" t="str">
        <f t="shared" si="10"/>
        <v>0</v>
      </c>
      <c r="BL48" s="76" t="str">
        <f t="shared" si="11"/>
        <v>0</v>
      </c>
      <c r="BM48" s="76" t="str">
        <f t="shared" si="12"/>
        <v>0</v>
      </c>
      <c r="BN48" s="76" t="str">
        <f t="shared" si="13"/>
        <v>0</v>
      </c>
      <c r="BO48" s="76" t="str">
        <f t="shared" si="14"/>
        <v>0</v>
      </c>
      <c r="BP48" s="76" t="str">
        <f t="shared" si="15"/>
        <v>0</v>
      </c>
      <c r="BQ48" s="76" t="str">
        <f t="shared" si="16"/>
        <v>0</v>
      </c>
      <c r="BR48" s="76" t="str">
        <f t="shared" si="17"/>
        <v>0</v>
      </c>
      <c r="BS48" s="76" t="str">
        <f t="shared" si="18"/>
        <v>0</v>
      </c>
      <c r="BT48" s="76" t="str">
        <f t="shared" si="19"/>
        <v>0</v>
      </c>
      <c r="BU48" s="76" t="str">
        <f t="shared" si="20"/>
        <v>0</v>
      </c>
      <c r="BV48" s="76" t="str">
        <f t="shared" si="21"/>
        <v>0</v>
      </c>
      <c r="BW48" s="76" t="str">
        <f t="shared" si="22"/>
        <v>0</v>
      </c>
      <c r="BZ48" s="127"/>
    </row>
    <row r="49" spans="1:78" s="128" customFormat="1" ht="20.100000000000001" customHeight="1" thickBot="1" x14ac:dyDescent="0.35">
      <c r="A49" s="53"/>
      <c r="B49" s="141" t="s">
        <v>66</v>
      </c>
      <c r="C49" s="141">
        <v>0.4368055555555555</v>
      </c>
      <c r="D49" s="149" t="s">
        <v>135</v>
      </c>
      <c r="E49" s="149" t="s">
        <v>156</v>
      </c>
      <c r="F49" s="149" t="s">
        <v>177</v>
      </c>
      <c r="G49" s="149" t="s">
        <v>198</v>
      </c>
      <c r="H49" s="150" t="s">
        <v>219</v>
      </c>
      <c r="I49" s="151">
        <v>156</v>
      </c>
      <c r="J49" s="151">
        <f>$I49*'Campaign Total'!$F$49</f>
        <v>163.80000000000001</v>
      </c>
      <c r="K49" s="163">
        <f t="shared" ref="K49" si="91">SUM(AT49:BH49)</f>
        <v>0</v>
      </c>
      <c r="L49" s="164">
        <f t="shared" ref="L49" si="92">SUM(BI49:BW49)</f>
        <v>0</v>
      </c>
      <c r="M49" s="165"/>
      <c r="N49" s="130"/>
      <c r="O49" s="129"/>
      <c r="P49" s="129"/>
      <c r="Q49" s="129"/>
      <c r="R49" s="129"/>
      <c r="S49" s="129"/>
      <c r="T49" s="130"/>
      <c r="U49" s="130"/>
      <c r="V49" s="129"/>
      <c r="W49" s="129"/>
      <c r="X49" s="129"/>
      <c r="Y49" s="129"/>
      <c r="Z49" s="129"/>
      <c r="AA49" s="130"/>
      <c r="AB49" s="130"/>
      <c r="AC49" s="129"/>
      <c r="AD49" s="129"/>
      <c r="AE49" s="129"/>
      <c r="AF49" s="129"/>
      <c r="AG49" s="129"/>
      <c r="AH49" s="130"/>
      <c r="AI49" s="130"/>
      <c r="AJ49" s="129"/>
      <c r="AK49" s="129"/>
      <c r="AL49" s="129"/>
      <c r="AM49" s="129"/>
      <c r="AN49" s="129"/>
      <c r="AO49" s="130"/>
      <c r="AP49" s="130"/>
      <c r="AQ49" s="129"/>
      <c r="AR49" s="129"/>
      <c r="AT49" s="131">
        <f>COUNTIF($N49:$AR49,"a")</f>
        <v>0</v>
      </c>
      <c r="AU49" s="131">
        <f>COUNTIF($N49:$AR49,"b")</f>
        <v>0</v>
      </c>
      <c r="AV49" s="131">
        <f>COUNTIF($N49:$AR49,"c")</f>
        <v>0</v>
      </c>
      <c r="AW49" s="131">
        <f>COUNTIF($N49:$AR49,"d")</f>
        <v>0</v>
      </c>
      <c r="AX49" s="131">
        <f>COUNTIF($N49:$AR49,"e")</f>
        <v>0</v>
      </c>
      <c r="AY49" s="131">
        <f>COUNTIF($N49:$AR49,"f")</f>
        <v>0</v>
      </c>
      <c r="AZ49" s="131">
        <f>COUNTIF($N49:$AR49,"g")</f>
        <v>0</v>
      </c>
      <c r="BA49" s="131">
        <f>COUNTIF($N49:$AR49,"h")</f>
        <v>0</v>
      </c>
      <c r="BB49" s="131">
        <f>COUNTIF($N49:$AR49,"i")</f>
        <v>0</v>
      </c>
      <c r="BC49" s="131">
        <f>COUNTIF($N49:$AR49,"j")</f>
        <v>0</v>
      </c>
      <c r="BD49" s="131">
        <f>COUNTIF($N49:$AR49,"k")</f>
        <v>0</v>
      </c>
      <c r="BE49" s="131">
        <f>COUNTIF($N49:$AR49,"l")</f>
        <v>0</v>
      </c>
      <c r="BF49" s="131">
        <f>COUNTIF($N49:$AR49,"m")</f>
        <v>0</v>
      </c>
      <c r="BG49" s="131">
        <f>COUNTIF($N49:$AR49,"n")</f>
        <v>0</v>
      </c>
      <c r="BH49" s="131">
        <f>COUNTIF($N49:$AR49,"o")</f>
        <v>0</v>
      </c>
      <c r="BI49" s="131" t="str">
        <f t="shared" ref="BI49" si="93">IF(AT49&gt;0,($J49*AT49*$F$14),"0")</f>
        <v>0</v>
      </c>
      <c r="BJ49" s="131" t="str">
        <f t="shared" ref="BJ49" si="94">IF(AU49&gt;0,($J49*AU49*$F$15),"0")</f>
        <v>0</v>
      </c>
      <c r="BK49" s="131" t="str">
        <f t="shared" ref="BK49" si="95">IF(AV49&gt;0,($J49*AV49*$F$16),"0")</f>
        <v>0</v>
      </c>
      <c r="BL49" s="131" t="str">
        <f t="shared" ref="BL49" si="96">IF(AW49&gt;0,($J49*AW49*$F$17),"0")</f>
        <v>0</v>
      </c>
      <c r="BM49" s="131" t="str">
        <f t="shared" ref="BM49" si="97">IF(AX49&gt;0,($J49*AX49*$F$17),"0")</f>
        <v>0</v>
      </c>
      <c r="BN49" s="131" t="str">
        <f t="shared" ref="BN49" si="98">IF(AY49&gt;0,($J49*AY49*$F$19),"0")</f>
        <v>0</v>
      </c>
      <c r="BO49" s="131" t="str">
        <f t="shared" ref="BO49" si="99">IF(AZ49&gt;0,($J49*AZ49*$F$20),"0")</f>
        <v>0</v>
      </c>
      <c r="BP49" s="131" t="str">
        <f t="shared" ref="BP49" si="100">IF(BA49&gt;0,($J49*BA49*$F$21),"0")</f>
        <v>0</v>
      </c>
      <c r="BQ49" s="131" t="str">
        <f t="shared" ref="BQ49" si="101">IF(BB49&gt;0,($J49*BB49*$F$22),"0")</f>
        <v>0</v>
      </c>
      <c r="BR49" s="131" t="str">
        <f t="shared" ref="BR49" si="102">IF(BC49&gt;0,($J49*BC49*$F$23),"0")</f>
        <v>0</v>
      </c>
      <c r="BS49" s="131" t="str">
        <f t="shared" ref="BS49" si="103">IF(BD49&gt;0,($J49*BD49*$F$24),"0")</f>
        <v>0</v>
      </c>
      <c r="BT49" s="131" t="str">
        <f t="shared" ref="BT49" si="104">IF(BE49&gt;0,($J49*BE49*$F$25),"0")</f>
        <v>0</v>
      </c>
      <c r="BU49" s="131" t="str">
        <f t="shared" ref="BU49" si="105">IF(BF49&gt;0,($J49*BF49*$F$26),"0")</f>
        <v>0</v>
      </c>
      <c r="BV49" s="131" t="str">
        <f t="shared" ref="BV49" si="106">IF(BG49&gt;0,($J49*BG49*$F$27),"0")</f>
        <v>0</v>
      </c>
      <c r="BW49" s="131" t="str">
        <f t="shared" ref="BW49" si="107">IF(BH49&gt;0,($J49*BH49*$F$28),"0")</f>
        <v>0</v>
      </c>
      <c r="BZ49" s="132"/>
    </row>
    <row r="50" spans="1:78" ht="20.100000000000001" customHeight="1" thickBot="1" x14ac:dyDescent="0.35">
      <c r="A50" s="53"/>
      <c r="B50" s="139" t="s">
        <v>65</v>
      </c>
      <c r="C50" s="139">
        <v>0.4375</v>
      </c>
      <c r="D50" s="193" t="s">
        <v>327</v>
      </c>
      <c r="E50" s="194"/>
      <c r="F50" s="194"/>
      <c r="G50" s="194"/>
      <c r="H50" s="195"/>
      <c r="I50" s="152"/>
      <c r="J50" s="152"/>
      <c r="K50" s="163"/>
      <c r="L50" s="164"/>
      <c r="M50" s="165"/>
      <c r="N50" s="67"/>
      <c r="O50" s="66"/>
      <c r="P50" s="66"/>
      <c r="Q50" s="66"/>
      <c r="R50" s="66"/>
      <c r="S50" s="66"/>
      <c r="T50" s="67"/>
      <c r="U50" s="67"/>
      <c r="V50" s="66"/>
      <c r="W50" s="66"/>
      <c r="X50" s="66"/>
      <c r="Y50" s="66"/>
      <c r="Z50" s="66"/>
      <c r="AA50" s="67"/>
      <c r="AB50" s="67"/>
      <c r="AC50" s="66"/>
      <c r="AD50" s="66"/>
      <c r="AE50" s="66"/>
      <c r="AF50" s="66"/>
      <c r="AG50" s="66"/>
      <c r="AH50" s="67"/>
      <c r="AI50" s="67"/>
      <c r="AJ50" s="66"/>
      <c r="AK50" s="66"/>
      <c r="AL50" s="66"/>
      <c r="AM50" s="66"/>
      <c r="AN50" s="66"/>
      <c r="AO50" s="67"/>
      <c r="AP50" s="67"/>
      <c r="AQ50" s="66"/>
      <c r="AR50" s="66"/>
      <c r="AS50" s="87"/>
      <c r="AT50" s="76">
        <f>COUNTIF($N50:$AR50,"a")</f>
        <v>0</v>
      </c>
      <c r="AU50" s="76">
        <f>COUNTIF($N50:$AR50,"b")</f>
        <v>0</v>
      </c>
      <c r="AV50" s="76">
        <f>COUNTIF($N50:$AR50,"c")</f>
        <v>0</v>
      </c>
      <c r="AW50" s="76">
        <f>COUNTIF($N50:$AR50,"d")</f>
        <v>0</v>
      </c>
      <c r="AX50" s="76">
        <f>COUNTIF($N50:$AR50,"e")</f>
        <v>0</v>
      </c>
      <c r="AY50" s="76">
        <f>COUNTIF($N50:$AR50,"f")</f>
        <v>0</v>
      </c>
      <c r="AZ50" s="76">
        <f>COUNTIF($N50:$AR50,"g")</f>
        <v>0</v>
      </c>
      <c r="BA50" s="76">
        <f>COUNTIF($N50:$AR50,"h")</f>
        <v>0</v>
      </c>
      <c r="BB50" s="76">
        <f>COUNTIF($N50:$AR50,"i")</f>
        <v>0</v>
      </c>
      <c r="BC50" s="76">
        <f>COUNTIF($N50:$AR50,"j")</f>
        <v>0</v>
      </c>
      <c r="BD50" s="76">
        <f>COUNTIF($N50:$AR50,"k")</f>
        <v>0</v>
      </c>
      <c r="BE50" s="76">
        <f>COUNTIF($N50:$AR50,"l")</f>
        <v>0</v>
      </c>
      <c r="BF50" s="76">
        <f>COUNTIF($N50:$AR50,"m")</f>
        <v>0</v>
      </c>
      <c r="BG50" s="76">
        <f>COUNTIF($N50:$AR50,"n")</f>
        <v>0</v>
      </c>
      <c r="BH50" s="76">
        <f>COUNTIF($N50:$AR50,"o")</f>
        <v>0</v>
      </c>
      <c r="BI50" s="76" t="str">
        <f t="shared" ref="BI50" si="108">IF(AT50&gt;0,($J50*AT50*$F$14),"0")</f>
        <v>0</v>
      </c>
      <c r="BJ50" s="76" t="str">
        <f t="shared" ref="BJ50" si="109">IF(AU50&gt;0,($J50*AU50*$F$15),"0")</f>
        <v>0</v>
      </c>
      <c r="BK50" s="76" t="str">
        <f t="shared" ref="BK50" si="110">IF(AV50&gt;0,($J50*AV50*$F$16),"0")</f>
        <v>0</v>
      </c>
      <c r="BL50" s="76" t="str">
        <f t="shared" ref="BL50" si="111">IF(AW50&gt;0,($J50*AW50*$F$17),"0")</f>
        <v>0</v>
      </c>
      <c r="BM50" s="76" t="str">
        <f t="shared" ref="BM50" si="112">IF(AX50&gt;0,($J50*AX50*$F$17),"0")</f>
        <v>0</v>
      </c>
      <c r="BN50" s="76" t="str">
        <f t="shared" ref="BN50" si="113">IF(AY50&gt;0,($J50*AY50*$F$19),"0")</f>
        <v>0</v>
      </c>
      <c r="BO50" s="76" t="str">
        <f t="shared" ref="BO50" si="114">IF(AZ50&gt;0,($J50*AZ50*$F$20),"0")</f>
        <v>0</v>
      </c>
      <c r="BP50" s="76" t="str">
        <f t="shared" ref="BP50" si="115">IF(BA50&gt;0,($J50*BA50*$F$21),"0")</f>
        <v>0</v>
      </c>
      <c r="BQ50" s="76" t="str">
        <f t="shared" ref="BQ50" si="116">IF(BB50&gt;0,($J50*BB50*$F$22),"0")</f>
        <v>0</v>
      </c>
      <c r="BR50" s="76" t="str">
        <f t="shared" ref="BR50" si="117">IF(BC50&gt;0,($J50*BC50*$F$23),"0")</f>
        <v>0</v>
      </c>
      <c r="BS50" s="76" t="str">
        <f t="shared" ref="BS50" si="118">IF(BD50&gt;0,($J50*BD50*$F$24),"0")</f>
        <v>0</v>
      </c>
      <c r="BT50" s="76" t="str">
        <f t="shared" ref="BT50" si="119">IF(BE50&gt;0,($J50*BE50*$F$25),"0")</f>
        <v>0</v>
      </c>
      <c r="BU50" s="76" t="str">
        <f t="shared" ref="BU50" si="120">IF(BF50&gt;0,($J50*BF50*$F$26),"0")</f>
        <v>0</v>
      </c>
      <c r="BV50" s="76" t="str">
        <f t="shared" ref="BV50" si="121">IF(BG50&gt;0,($J50*BG50*$F$27),"0")</f>
        <v>0</v>
      </c>
      <c r="BW50" s="76" t="str">
        <f t="shared" ref="BW50" si="122">IF(BH50&gt;0,($J50*BH50*$F$28),"0")</f>
        <v>0</v>
      </c>
      <c r="BZ50" s="127"/>
    </row>
    <row r="51" spans="1:78" ht="20.100000000000001" customHeight="1" thickBot="1" x14ac:dyDescent="0.35">
      <c r="A51" s="53"/>
      <c r="B51" s="141" t="s">
        <v>66</v>
      </c>
      <c r="C51" s="141">
        <v>0.45763888888888887</v>
      </c>
      <c r="D51" s="149" t="s">
        <v>374</v>
      </c>
      <c r="E51" s="149" t="s">
        <v>375</v>
      </c>
      <c r="F51" s="149" t="s">
        <v>376</v>
      </c>
      <c r="G51" s="149" t="s">
        <v>377</v>
      </c>
      <c r="H51" s="150" t="s">
        <v>378</v>
      </c>
      <c r="I51" s="151">
        <v>156</v>
      </c>
      <c r="J51" s="151">
        <f>$I51*'Campaign Total'!$F$49</f>
        <v>163.80000000000001</v>
      </c>
      <c r="K51" s="163">
        <f t="shared" si="23"/>
        <v>0</v>
      </c>
      <c r="L51" s="164">
        <f t="shared" si="24"/>
        <v>0</v>
      </c>
      <c r="M51" s="165"/>
      <c r="N51" s="67"/>
      <c r="O51" s="68"/>
      <c r="P51" s="68"/>
      <c r="Q51" s="68"/>
      <c r="R51" s="68"/>
      <c r="S51" s="68"/>
      <c r="T51" s="67"/>
      <c r="U51" s="67"/>
      <c r="V51" s="68"/>
      <c r="W51" s="68"/>
      <c r="X51" s="68"/>
      <c r="Y51" s="68"/>
      <c r="Z51" s="68"/>
      <c r="AA51" s="67"/>
      <c r="AB51" s="67"/>
      <c r="AC51" s="68"/>
      <c r="AD51" s="68"/>
      <c r="AE51" s="68"/>
      <c r="AF51" s="68"/>
      <c r="AG51" s="68"/>
      <c r="AH51" s="67"/>
      <c r="AI51" s="67"/>
      <c r="AJ51" s="68"/>
      <c r="AK51" s="68"/>
      <c r="AL51" s="68"/>
      <c r="AM51" s="68"/>
      <c r="AN51" s="68"/>
      <c r="AO51" s="67"/>
      <c r="AP51" s="67"/>
      <c r="AQ51" s="68"/>
      <c r="AR51" s="68"/>
      <c r="AS51" s="87"/>
      <c r="AT51" s="76">
        <f>COUNTIF($N51:$AR51,"a")</f>
        <v>0</v>
      </c>
      <c r="AU51" s="76">
        <f>COUNTIF($N51:$AR51,"b")</f>
        <v>0</v>
      </c>
      <c r="AV51" s="76">
        <f>COUNTIF($N51:$AR51,"c")</f>
        <v>0</v>
      </c>
      <c r="AW51" s="76">
        <f>COUNTIF($N51:$AR51,"d")</f>
        <v>0</v>
      </c>
      <c r="AX51" s="76">
        <f>COUNTIF($N51:$AR51,"e")</f>
        <v>0</v>
      </c>
      <c r="AY51" s="76">
        <f>COUNTIF($N51:$AR51,"f")</f>
        <v>0</v>
      </c>
      <c r="AZ51" s="76">
        <f>COUNTIF($N51:$AR51,"g")</f>
        <v>0</v>
      </c>
      <c r="BA51" s="76">
        <f>COUNTIF($N51:$AR51,"h")</f>
        <v>0</v>
      </c>
      <c r="BB51" s="76">
        <f>COUNTIF($N51:$AR51,"i")</f>
        <v>0</v>
      </c>
      <c r="BC51" s="76">
        <f>COUNTIF($N51:$AR51,"j")</f>
        <v>0</v>
      </c>
      <c r="BD51" s="76">
        <f>COUNTIF($N51:$AR51,"k")</f>
        <v>0</v>
      </c>
      <c r="BE51" s="76">
        <f>COUNTIF($N51:$AR51,"l")</f>
        <v>0</v>
      </c>
      <c r="BF51" s="76">
        <f>COUNTIF($N51:$AR51,"m")</f>
        <v>0</v>
      </c>
      <c r="BG51" s="76">
        <f>COUNTIF($N51:$AR51,"n")</f>
        <v>0</v>
      </c>
      <c r="BH51" s="76">
        <f>COUNTIF($N51:$AR51,"o")</f>
        <v>0</v>
      </c>
      <c r="BI51" s="76" t="str">
        <f t="shared" si="8"/>
        <v>0</v>
      </c>
      <c r="BJ51" s="76" t="str">
        <f t="shared" si="9"/>
        <v>0</v>
      </c>
      <c r="BK51" s="76" t="str">
        <f t="shared" si="10"/>
        <v>0</v>
      </c>
      <c r="BL51" s="76" t="str">
        <f t="shared" si="11"/>
        <v>0</v>
      </c>
      <c r="BM51" s="76" t="str">
        <f t="shared" si="12"/>
        <v>0</v>
      </c>
      <c r="BN51" s="76" t="str">
        <f t="shared" si="13"/>
        <v>0</v>
      </c>
      <c r="BO51" s="76" t="str">
        <f t="shared" si="14"/>
        <v>0</v>
      </c>
      <c r="BP51" s="76" t="str">
        <f t="shared" si="15"/>
        <v>0</v>
      </c>
      <c r="BQ51" s="76" t="str">
        <f t="shared" si="16"/>
        <v>0</v>
      </c>
      <c r="BR51" s="76" t="str">
        <f t="shared" si="17"/>
        <v>0</v>
      </c>
      <c r="BS51" s="76" t="str">
        <f t="shared" si="18"/>
        <v>0</v>
      </c>
      <c r="BT51" s="76" t="str">
        <f t="shared" si="19"/>
        <v>0</v>
      </c>
      <c r="BU51" s="76" t="str">
        <f t="shared" si="20"/>
        <v>0</v>
      </c>
      <c r="BV51" s="76" t="str">
        <f t="shared" si="21"/>
        <v>0</v>
      </c>
      <c r="BW51" s="76" t="str">
        <f t="shared" si="22"/>
        <v>0</v>
      </c>
      <c r="BZ51" s="127"/>
    </row>
    <row r="52" spans="1:78" ht="20.100000000000001" customHeight="1" thickBot="1" x14ac:dyDescent="0.35">
      <c r="A52" s="53"/>
      <c r="B52" s="139" t="s">
        <v>65</v>
      </c>
      <c r="C52" s="139">
        <v>0.45833333333333331</v>
      </c>
      <c r="D52" s="193" t="s">
        <v>292</v>
      </c>
      <c r="E52" s="194"/>
      <c r="F52" s="194"/>
      <c r="G52" s="194"/>
      <c r="H52" s="195"/>
      <c r="I52" s="152"/>
      <c r="J52" s="152"/>
      <c r="K52" s="163"/>
      <c r="L52" s="164"/>
      <c r="M52" s="165"/>
      <c r="N52" s="67"/>
      <c r="O52" s="66"/>
      <c r="P52" s="66"/>
      <c r="Q52" s="66"/>
      <c r="R52" s="66"/>
      <c r="S52" s="66"/>
      <c r="T52" s="67"/>
      <c r="U52" s="67"/>
      <c r="V52" s="66"/>
      <c r="W52" s="66"/>
      <c r="X52" s="66"/>
      <c r="Y52" s="66"/>
      <c r="Z52" s="66"/>
      <c r="AA52" s="67"/>
      <c r="AB52" s="67"/>
      <c r="AC52" s="66"/>
      <c r="AD52" s="66"/>
      <c r="AE52" s="66"/>
      <c r="AF52" s="66"/>
      <c r="AG52" s="66"/>
      <c r="AH52" s="67"/>
      <c r="AI52" s="67"/>
      <c r="AJ52" s="66"/>
      <c r="AK52" s="66"/>
      <c r="AL52" s="66"/>
      <c r="AM52" s="66"/>
      <c r="AN52" s="66"/>
      <c r="AO52" s="67"/>
      <c r="AP52" s="67"/>
      <c r="AQ52" s="66"/>
      <c r="AR52" s="66"/>
      <c r="AS52" s="87"/>
      <c r="AT52" s="76">
        <f>COUNTIF($N52:$AR52,"a")</f>
        <v>0</v>
      </c>
      <c r="AU52" s="76">
        <f>COUNTIF($N52:$AR52,"b")</f>
        <v>0</v>
      </c>
      <c r="AV52" s="76">
        <f>COUNTIF($N52:$AR52,"c")</f>
        <v>0</v>
      </c>
      <c r="AW52" s="76">
        <f>COUNTIF($N52:$AR52,"d")</f>
        <v>0</v>
      </c>
      <c r="AX52" s="76">
        <f>COUNTIF($N52:$AR52,"e")</f>
        <v>0</v>
      </c>
      <c r="AY52" s="76">
        <f>COUNTIF($N52:$AR52,"f")</f>
        <v>0</v>
      </c>
      <c r="AZ52" s="76">
        <f>COUNTIF($N52:$AR52,"g")</f>
        <v>0</v>
      </c>
      <c r="BA52" s="76">
        <f>COUNTIF($N52:$AR52,"h")</f>
        <v>0</v>
      </c>
      <c r="BB52" s="76">
        <f>COUNTIF($N52:$AR52,"i")</f>
        <v>0</v>
      </c>
      <c r="BC52" s="76">
        <f>COUNTIF($N52:$AR52,"j")</f>
        <v>0</v>
      </c>
      <c r="BD52" s="76">
        <f>COUNTIF($N52:$AR52,"k")</f>
        <v>0</v>
      </c>
      <c r="BE52" s="76">
        <f>COUNTIF($N52:$AR52,"l")</f>
        <v>0</v>
      </c>
      <c r="BF52" s="76">
        <f>COUNTIF($N52:$AR52,"m")</f>
        <v>0</v>
      </c>
      <c r="BG52" s="76">
        <f>COUNTIF($N52:$AR52,"n")</f>
        <v>0</v>
      </c>
      <c r="BH52" s="76">
        <f>COUNTIF($N52:$AR52,"o")</f>
        <v>0</v>
      </c>
      <c r="BI52" s="76" t="str">
        <f t="shared" ref="BI52" si="123">IF(AT52&gt;0,($J52*AT52*$F$14),"0")</f>
        <v>0</v>
      </c>
      <c r="BJ52" s="76" t="str">
        <f t="shared" ref="BJ52" si="124">IF(AU52&gt;0,($J52*AU52*$F$15),"0")</f>
        <v>0</v>
      </c>
      <c r="BK52" s="76" t="str">
        <f t="shared" ref="BK52" si="125">IF(AV52&gt;0,($J52*AV52*$F$16),"0")</f>
        <v>0</v>
      </c>
      <c r="BL52" s="76" t="str">
        <f t="shared" ref="BL52" si="126">IF(AW52&gt;0,($J52*AW52*$F$17),"0")</f>
        <v>0</v>
      </c>
      <c r="BM52" s="76" t="str">
        <f t="shared" ref="BM52" si="127">IF(AX52&gt;0,($J52*AX52*$F$17),"0")</f>
        <v>0</v>
      </c>
      <c r="BN52" s="76" t="str">
        <f t="shared" ref="BN52" si="128">IF(AY52&gt;0,($J52*AY52*$F$19),"0")</f>
        <v>0</v>
      </c>
      <c r="BO52" s="76" t="str">
        <f t="shared" ref="BO52" si="129">IF(AZ52&gt;0,($J52*AZ52*$F$20),"0")</f>
        <v>0</v>
      </c>
      <c r="BP52" s="76" t="str">
        <f t="shared" ref="BP52" si="130">IF(BA52&gt;0,($J52*BA52*$F$21),"0")</f>
        <v>0</v>
      </c>
      <c r="BQ52" s="76" t="str">
        <f t="shared" ref="BQ52" si="131">IF(BB52&gt;0,($J52*BB52*$F$22),"0")</f>
        <v>0</v>
      </c>
      <c r="BR52" s="76" t="str">
        <f t="shared" ref="BR52" si="132">IF(BC52&gt;0,($J52*BC52*$F$23),"0")</f>
        <v>0</v>
      </c>
      <c r="BS52" s="76" t="str">
        <f t="shared" ref="BS52" si="133">IF(BD52&gt;0,($J52*BD52*$F$24),"0")</f>
        <v>0</v>
      </c>
      <c r="BT52" s="76" t="str">
        <f t="shared" ref="BT52" si="134">IF(BE52&gt;0,($J52*BE52*$F$25),"0")</f>
        <v>0</v>
      </c>
      <c r="BU52" s="76" t="str">
        <f t="shared" ref="BU52" si="135">IF(BF52&gt;0,($J52*BF52*$F$26),"0")</f>
        <v>0</v>
      </c>
      <c r="BV52" s="76" t="str">
        <f t="shared" ref="BV52" si="136">IF(BG52&gt;0,($J52*BG52*$F$27),"0")</f>
        <v>0</v>
      </c>
      <c r="BW52" s="76" t="str">
        <f t="shared" ref="BW52" si="137">IF(BH52&gt;0,($J52*BH52*$F$28),"0")</f>
        <v>0</v>
      </c>
      <c r="BZ52" s="127"/>
    </row>
    <row r="53" spans="1:78" ht="20.100000000000001" customHeight="1" thickBot="1" x14ac:dyDescent="0.35">
      <c r="A53" s="53"/>
      <c r="B53" s="139" t="s">
        <v>65</v>
      </c>
      <c r="C53" s="139">
        <v>0.46180555555555558</v>
      </c>
      <c r="D53" s="196" t="s">
        <v>293</v>
      </c>
      <c r="E53" s="197"/>
      <c r="F53" s="197"/>
      <c r="G53" s="197"/>
      <c r="H53" s="197"/>
      <c r="I53" s="152"/>
      <c r="J53" s="152"/>
      <c r="K53" s="163"/>
      <c r="L53" s="164"/>
      <c r="M53" s="165"/>
      <c r="N53" s="67"/>
      <c r="O53" s="66"/>
      <c r="P53" s="66"/>
      <c r="Q53" s="66"/>
      <c r="R53" s="66"/>
      <c r="S53" s="66"/>
      <c r="T53" s="67"/>
      <c r="U53" s="67"/>
      <c r="V53" s="66"/>
      <c r="W53" s="66"/>
      <c r="X53" s="66"/>
      <c r="Y53" s="66"/>
      <c r="Z53" s="66"/>
      <c r="AA53" s="67"/>
      <c r="AB53" s="67"/>
      <c r="AC53" s="66"/>
      <c r="AD53" s="66"/>
      <c r="AE53" s="66"/>
      <c r="AF53" s="66"/>
      <c r="AG53" s="66"/>
      <c r="AH53" s="67"/>
      <c r="AI53" s="67"/>
      <c r="AJ53" s="66"/>
      <c r="AK53" s="66"/>
      <c r="AL53" s="66"/>
      <c r="AM53" s="66"/>
      <c r="AN53" s="66"/>
      <c r="AO53" s="67"/>
      <c r="AP53" s="67"/>
      <c r="AQ53" s="66"/>
      <c r="AR53" s="66"/>
      <c r="AS53" s="87"/>
      <c r="AT53" s="76">
        <f>COUNTIF($N53:$AR53,"a")</f>
        <v>0</v>
      </c>
      <c r="AU53" s="76">
        <f>COUNTIF($N53:$AR53,"b")</f>
        <v>0</v>
      </c>
      <c r="AV53" s="76">
        <f>COUNTIF($N53:$AR53,"c")</f>
        <v>0</v>
      </c>
      <c r="AW53" s="76">
        <f>COUNTIF($N53:$AR53,"d")</f>
        <v>0</v>
      </c>
      <c r="AX53" s="76">
        <f>COUNTIF($N53:$AR53,"e")</f>
        <v>0</v>
      </c>
      <c r="AY53" s="76">
        <f>COUNTIF($N53:$AR53,"f")</f>
        <v>0</v>
      </c>
      <c r="AZ53" s="76">
        <f>COUNTIF($N53:$AR53,"g")</f>
        <v>0</v>
      </c>
      <c r="BA53" s="76">
        <f>COUNTIF($N53:$AR53,"h")</f>
        <v>0</v>
      </c>
      <c r="BB53" s="76">
        <f>COUNTIF($N53:$AR53,"i")</f>
        <v>0</v>
      </c>
      <c r="BC53" s="76">
        <f>COUNTIF($N53:$AR53,"j")</f>
        <v>0</v>
      </c>
      <c r="BD53" s="76">
        <f>COUNTIF($N53:$AR53,"k")</f>
        <v>0</v>
      </c>
      <c r="BE53" s="76">
        <f>COUNTIF($N53:$AR53,"l")</f>
        <v>0</v>
      </c>
      <c r="BF53" s="76">
        <f>COUNTIF($N53:$AR53,"m")</f>
        <v>0</v>
      </c>
      <c r="BG53" s="76">
        <f>COUNTIF($N53:$AR53,"n")</f>
        <v>0</v>
      </c>
      <c r="BH53" s="76">
        <f>COUNTIF($N53:$AR53,"o")</f>
        <v>0</v>
      </c>
      <c r="BI53" s="76" t="str">
        <f t="shared" si="8"/>
        <v>0</v>
      </c>
      <c r="BJ53" s="76" t="str">
        <f t="shared" si="9"/>
        <v>0</v>
      </c>
      <c r="BK53" s="76" t="str">
        <f t="shared" si="10"/>
        <v>0</v>
      </c>
      <c r="BL53" s="76" t="str">
        <f t="shared" si="11"/>
        <v>0</v>
      </c>
      <c r="BM53" s="76" t="str">
        <f t="shared" si="12"/>
        <v>0</v>
      </c>
      <c r="BN53" s="76" t="str">
        <f t="shared" si="13"/>
        <v>0</v>
      </c>
      <c r="BO53" s="76" t="str">
        <f t="shared" si="14"/>
        <v>0</v>
      </c>
      <c r="BP53" s="76" t="str">
        <f t="shared" si="15"/>
        <v>0</v>
      </c>
      <c r="BQ53" s="76" t="str">
        <f t="shared" si="16"/>
        <v>0</v>
      </c>
      <c r="BR53" s="76" t="str">
        <f t="shared" si="17"/>
        <v>0</v>
      </c>
      <c r="BS53" s="76" t="str">
        <f t="shared" si="18"/>
        <v>0</v>
      </c>
      <c r="BT53" s="76" t="str">
        <f t="shared" si="19"/>
        <v>0</v>
      </c>
      <c r="BU53" s="76" t="str">
        <f t="shared" si="20"/>
        <v>0</v>
      </c>
      <c r="BV53" s="76" t="str">
        <f t="shared" si="21"/>
        <v>0</v>
      </c>
      <c r="BW53" s="76" t="str">
        <f t="shared" si="22"/>
        <v>0</v>
      </c>
      <c r="BZ53" s="127"/>
    </row>
    <row r="54" spans="1:78" ht="20.100000000000001" customHeight="1" thickBot="1" x14ac:dyDescent="0.35">
      <c r="A54" s="53"/>
      <c r="B54" s="141" t="s">
        <v>66</v>
      </c>
      <c r="C54" s="141">
        <v>0.48194444444444445</v>
      </c>
      <c r="D54" s="149" t="s">
        <v>136</v>
      </c>
      <c r="E54" s="149" t="s">
        <v>157</v>
      </c>
      <c r="F54" s="149" t="s">
        <v>178</v>
      </c>
      <c r="G54" s="149" t="s">
        <v>199</v>
      </c>
      <c r="H54" s="150" t="s">
        <v>220</v>
      </c>
      <c r="I54" s="151">
        <v>131</v>
      </c>
      <c r="J54" s="151">
        <f>$I54*'Campaign Total'!$F$49</f>
        <v>137.55000000000001</v>
      </c>
      <c r="K54" s="163">
        <f t="shared" si="23"/>
        <v>0</v>
      </c>
      <c r="L54" s="164">
        <f t="shared" si="24"/>
        <v>0</v>
      </c>
      <c r="M54" s="165"/>
      <c r="N54" s="67"/>
      <c r="O54" s="68"/>
      <c r="P54" s="68"/>
      <c r="Q54" s="68"/>
      <c r="R54" s="68"/>
      <c r="S54" s="68"/>
      <c r="T54" s="67"/>
      <c r="U54" s="67"/>
      <c r="V54" s="68"/>
      <c r="W54" s="68"/>
      <c r="X54" s="68"/>
      <c r="Y54" s="68"/>
      <c r="Z54" s="68"/>
      <c r="AA54" s="67"/>
      <c r="AB54" s="67"/>
      <c r="AC54" s="68"/>
      <c r="AD54" s="68"/>
      <c r="AE54" s="68"/>
      <c r="AF54" s="68"/>
      <c r="AG54" s="68"/>
      <c r="AH54" s="67"/>
      <c r="AI54" s="67"/>
      <c r="AJ54" s="68"/>
      <c r="AK54" s="68"/>
      <c r="AL54" s="68"/>
      <c r="AM54" s="68"/>
      <c r="AN54" s="68"/>
      <c r="AO54" s="67"/>
      <c r="AP54" s="67"/>
      <c r="AQ54" s="68"/>
      <c r="AR54" s="68"/>
      <c r="AS54" s="87"/>
      <c r="AT54" s="76">
        <f>COUNTIF($N54:$AR54,"a")</f>
        <v>0</v>
      </c>
      <c r="AU54" s="76">
        <f>COUNTIF($N54:$AR54,"b")</f>
        <v>0</v>
      </c>
      <c r="AV54" s="76">
        <f>COUNTIF($N54:$AR54,"c")</f>
        <v>0</v>
      </c>
      <c r="AW54" s="76">
        <f>COUNTIF($N54:$AR54,"d")</f>
        <v>0</v>
      </c>
      <c r="AX54" s="76">
        <f>COUNTIF($N54:$AR54,"e")</f>
        <v>0</v>
      </c>
      <c r="AY54" s="76">
        <f>COUNTIF($N54:$AR54,"f")</f>
        <v>0</v>
      </c>
      <c r="AZ54" s="76">
        <f>COUNTIF($N54:$AR54,"g")</f>
        <v>0</v>
      </c>
      <c r="BA54" s="76">
        <f>COUNTIF($N54:$AR54,"h")</f>
        <v>0</v>
      </c>
      <c r="BB54" s="76">
        <f>COUNTIF($N54:$AR54,"i")</f>
        <v>0</v>
      </c>
      <c r="BC54" s="76">
        <f>COUNTIF($N54:$AR54,"j")</f>
        <v>0</v>
      </c>
      <c r="BD54" s="76">
        <f>COUNTIF($N54:$AR54,"k")</f>
        <v>0</v>
      </c>
      <c r="BE54" s="76">
        <f>COUNTIF($N54:$AR54,"l")</f>
        <v>0</v>
      </c>
      <c r="BF54" s="76">
        <f>COUNTIF($N54:$AR54,"m")</f>
        <v>0</v>
      </c>
      <c r="BG54" s="76">
        <f>COUNTIF($N54:$AR54,"n")</f>
        <v>0</v>
      </c>
      <c r="BH54" s="76">
        <f>COUNTIF($N54:$AR54,"o")</f>
        <v>0</v>
      </c>
      <c r="BI54" s="76" t="str">
        <f t="shared" si="8"/>
        <v>0</v>
      </c>
      <c r="BJ54" s="76" t="str">
        <f t="shared" si="9"/>
        <v>0</v>
      </c>
      <c r="BK54" s="76" t="str">
        <f t="shared" si="10"/>
        <v>0</v>
      </c>
      <c r="BL54" s="76" t="str">
        <f t="shared" si="11"/>
        <v>0</v>
      </c>
      <c r="BM54" s="76" t="str">
        <f t="shared" si="12"/>
        <v>0</v>
      </c>
      <c r="BN54" s="76" t="str">
        <f t="shared" si="13"/>
        <v>0</v>
      </c>
      <c r="BO54" s="76" t="str">
        <f t="shared" si="14"/>
        <v>0</v>
      </c>
      <c r="BP54" s="76" t="str">
        <f t="shared" si="15"/>
        <v>0</v>
      </c>
      <c r="BQ54" s="76" t="str">
        <f t="shared" si="16"/>
        <v>0</v>
      </c>
      <c r="BR54" s="76" t="str">
        <f t="shared" si="17"/>
        <v>0</v>
      </c>
      <c r="BS54" s="76" t="str">
        <f t="shared" si="18"/>
        <v>0</v>
      </c>
      <c r="BT54" s="76" t="str">
        <f t="shared" si="19"/>
        <v>0</v>
      </c>
      <c r="BU54" s="76" t="str">
        <f t="shared" si="20"/>
        <v>0</v>
      </c>
      <c r="BV54" s="76" t="str">
        <f t="shared" si="21"/>
        <v>0</v>
      </c>
      <c r="BW54" s="76" t="str">
        <f t="shared" si="22"/>
        <v>0</v>
      </c>
      <c r="BZ54" s="127"/>
    </row>
    <row r="55" spans="1:78" ht="20.100000000000001" customHeight="1" thickBot="1" x14ac:dyDescent="0.35">
      <c r="A55" s="53"/>
      <c r="B55" s="153" t="s">
        <v>65</v>
      </c>
      <c r="C55" s="153">
        <v>0.4826388888888889</v>
      </c>
      <c r="D55" s="196" t="s">
        <v>327</v>
      </c>
      <c r="E55" s="197"/>
      <c r="F55" s="197"/>
      <c r="G55" s="197"/>
      <c r="H55" s="204"/>
      <c r="I55" s="154"/>
      <c r="J55" s="152"/>
      <c r="K55" s="163"/>
      <c r="L55" s="164"/>
      <c r="M55" s="165"/>
      <c r="N55" s="67"/>
      <c r="O55" s="66"/>
      <c r="P55" s="66"/>
      <c r="Q55" s="66"/>
      <c r="R55" s="66"/>
      <c r="S55" s="66"/>
      <c r="T55" s="67"/>
      <c r="U55" s="67"/>
      <c r="V55" s="66"/>
      <c r="W55" s="66"/>
      <c r="X55" s="66"/>
      <c r="Y55" s="66"/>
      <c r="Z55" s="66"/>
      <c r="AA55" s="67"/>
      <c r="AB55" s="67"/>
      <c r="AC55" s="66"/>
      <c r="AD55" s="66"/>
      <c r="AE55" s="66"/>
      <c r="AF55" s="66"/>
      <c r="AG55" s="66"/>
      <c r="AH55" s="67"/>
      <c r="AI55" s="67"/>
      <c r="AJ55" s="66"/>
      <c r="AK55" s="66"/>
      <c r="AL55" s="66"/>
      <c r="AM55" s="66"/>
      <c r="AN55" s="66"/>
      <c r="AO55" s="67"/>
      <c r="AP55" s="67"/>
      <c r="AQ55" s="66"/>
      <c r="AR55" s="66"/>
      <c r="AS55" s="87"/>
      <c r="AT55" s="76">
        <f>COUNTIF($N55:$AR55,"a")</f>
        <v>0</v>
      </c>
      <c r="AU55" s="76">
        <f>COUNTIF($N55:$AR55,"b")</f>
        <v>0</v>
      </c>
      <c r="AV55" s="76">
        <f>COUNTIF($N55:$AR55,"c")</f>
        <v>0</v>
      </c>
      <c r="AW55" s="76">
        <f>COUNTIF($N55:$AR55,"d")</f>
        <v>0</v>
      </c>
      <c r="AX55" s="76">
        <f>COUNTIF($N55:$AR55,"e")</f>
        <v>0</v>
      </c>
      <c r="AY55" s="76">
        <f>COUNTIF($N55:$AR55,"f")</f>
        <v>0</v>
      </c>
      <c r="AZ55" s="76">
        <f>COUNTIF($N55:$AR55,"g")</f>
        <v>0</v>
      </c>
      <c r="BA55" s="76">
        <f>COUNTIF($N55:$AR55,"h")</f>
        <v>0</v>
      </c>
      <c r="BB55" s="76">
        <f>COUNTIF($N55:$AR55,"i")</f>
        <v>0</v>
      </c>
      <c r="BC55" s="76">
        <f>COUNTIF($N55:$AR55,"j")</f>
        <v>0</v>
      </c>
      <c r="BD55" s="76">
        <f>COUNTIF($N55:$AR55,"k")</f>
        <v>0</v>
      </c>
      <c r="BE55" s="76">
        <f>COUNTIF($N55:$AR55,"l")</f>
        <v>0</v>
      </c>
      <c r="BF55" s="76">
        <f>COUNTIF($N55:$AR55,"m")</f>
        <v>0</v>
      </c>
      <c r="BG55" s="76">
        <f>COUNTIF($N55:$AR55,"n")</f>
        <v>0</v>
      </c>
      <c r="BH55" s="76">
        <f>COUNTIF($N55:$AR55,"o")</f>
        <v>0</v>
      </c>
      <c r="BI55" s="76" t="str">
        <f t="shared" si="8"/>
        <v>0</v>
      </c>
      <c r="BJ55" s="76" t="str">
        <f t="shared" si="9"/>
        <v>0</v>
      </c>
      <c r="BK55" s="76" t="str">
        <f t="shared" si="10"/>
        <v>0</v>
      </c>
      <c r="BL55" s="76" t="str">
        <f t="shared" si="11"/>
        <v>0</v>
      </c>
      <c r="BM55" s="76" t="str">
        <f t="shared" si="12"/>
        <v>0</v>
      </c>
      <c r="BN55" s="76" t="str">
        <f t="shared" si="13"/>
        <v>0</v>
      </c>
      <c r="BO55" s="76" t="str">
        <f t="shared" si="14"/>
        <v>0</v>
      </c>
      <c r="BP55" s="76" t="str">
        <f t="shared" si="15"/>
        <v>0</v>
      </c>
      <c r="BQ55" s="76" t="str">
        <f t="shared" si="16"/>
        <v>0</v>
      </c>
      <c r="BR55" s="76" t="str">
        <f t="shared" si="17"/>
        <v>0</v>
      </c>
      <c r="BS55" s="76" t="str">
        <f t="shared" si="18"/>
        <v>0</v>
      </c>
      <c r="BT55" s="76" t="str">
        <f t="shared" si="19"/>
        <v>0</v>
      </c>
      <c r="BU55" s="76" t="str">
        <f t="shared" si="20"/>
        <v>0</v>
      </c>
      <c r="BV55" s="76" t="str">
        <f t="shared" si="21"/>
        <v>0</v>
      </c>
      <c r="BW55" s="76" t="str">
        <f t="shared" si="22"/>
        <v>0</v>
      </c>
      <c r="BZ55" s="127"/>
    </row>
    <row r="56" spans="1:78" ht="20.100000000000001" customHeight="1" thickBot="1" x14ac:dyDescent="0.35">
      <c r="A56" s="53"/>
      <c r="B56" s="141" t="s">
        <v>66</v>
      </c>
      <c r="C56" s="141">
        <v>0.4993055555555555</v>
      </c>
      <c r="D56" s="149" t="s">
        <v>137</v>
      </c>
      <c r="E56" s="149" t="s">
        <v>158</v>
      </c>
      <c r="F56" s="149" t="s">
        <v>179</v>
      </c>
      <c r="G56" s="149" t="s">
        <v>200</v>
      </c>
      <c r="H56" s="149" t="s">
        <v>221</v>
      </c>
      <c r="I56" s="151">
        <v>113</v>
      </c>
      <c r="J56" s="151">
        <f>$I56*'Campaign Total'!$F$49</f>
        <v>118.65</v>
      </c>
      <c r="K56" s="163">
        <f t="shared" si="23"/>
        <v>0</v>
      </c>
      <c r="L56" s="164">
        <f t="shared" si="24"/>
        <v>0</v>
      </c>
      <c r="M56" s="165"/>
      <c r="N56" s="67"/>
      <c r="O56" s="68"/>
      <c r="P56" s="68"/>
      <c r="Q56" s="68"/>
      <c r="R56" s="68"/>
      <c r="S56" s="68"/>
      <c r="T56" s="67"/>
      <c r="U56" s="67"/>
      <c r="V56" s="68"/>
      <c r="W56" s="68"/>
      <c r="X56" s="68"/>
      <c r="Y56" s="68"/>
      <c r="Z56" s="68"/>
      <c r="AA56" s="67"/>
      <c r="AB56" s="67"/>
      <c r="AC56" s="68"/>
      <c r="AD56" s="68"/>
      <c r="AE56" s="68"/>
      <c r="AF56" s="68"/>
      <c r="AG56" s="68"/>
      <c r="AH56" s="67"/>
      <c r="AI56" s="67"/>
      <c r="AJ56" s="68"/>
      <c r="AK56" s="68"/>
      <c r="AL56" s="68"/>
      <c r="AM56" s="68"/>
      <c r="AN56" s="68"/>
      <c r="AO56" s="67"/>
      <c r="AP56" s="67"/>
      <c r="AQ56" s="68"/>
      <c r="AR56" s="68"/>
      <c r="AS56" s="87"/>
      <c r="AT56" s="76">
        <f>COUNTIF($N56:$AR56,"a")</f>
        <v>0</v>
      </c>
      <c r="AU56" s="76">
        <f>COUNTIF($N56:$AR56,"b")</f>
        <v>0</v>
      </c>
      <c r="AV56" s="76">
        <f>COUNTIF($N56:$AR56,"c")</f>
        <v>0</v>
      </c>
      <c r="AW56" s="76">
        <f>COUNTIF($N56:$AR56,"d")</f>
        <v>0</v>
      </c>
      <c r="AX56" s="76">
        <f>COUNTIF($N56:$AR56,"e")</f>
        <v>0</v>
      </c>
      <c r="AY56" s="76">
        <f>COUNTIF($N56:$AR56,"f")</f>
        <v>0</v>
      </c>
      <c r="AZ56" s="76">
        <f>COUNTIF($N56:$AR56,"g")</f>
        <v>0</v>
      </c>
      <c r="BA56" s="76">
        <f>COUNTIF($N56:$AR56,"h")</f>
        <v>0</v>
      </c>
      <c r="BB56" s="76">
        <f>COUNTIF($N56:$AR56,"i")</f>
        <v>0</v>
      </c>
      <c r="BC56" s="76">
        <f>COUNTIF($N56:$AR56,"j")</f>
        <v>0</v>
      </c>
      <c r="BD56" s="76">
        <f>COUNTIF($N56:$AR56,"k")</f>
        <v>0</v>
      </c>
      <c r="BE56" s="76">
        <f>COUNTIF($N56:$AR56,"l")</f>
        <v>0</v>
      </c>
      <c r="BF56" s="76">
        <f>COUNTIF($N56:$AR56,"m")</f>
        <v>0</v>
      </c>
      <c r="BG56" s="76">
        <f>COUNTIF($N56:$AR56,"n")</f>
        <v>0</v>
      </c>
      <c r="BH56" s="76">
        <f>COUNTIF($N56:$AR56,"o")</f>
        <v>0</v>
      </c>
      <c r="BI56" s="76" t="str">
        <f t="shared" si="8"/>
        <v>0</v>
      </c>
      <c r="BJ56" s="76" t="str">
        <f t="shared" si="9"/>
        <v>0</v>
      </c>
      <c r="BK56" s="76" t="str">
        <f t="shared" si="10"/>
        <v>0</v>
      </c>
      <c r="BL56" s="76" t="str">
        <f t="shared" si="11"/>
        <v>0</v>
      </c>
      <c r="BM56" s="76" t="str">
        <f t="shared" si="12"/>
        <v>0</v>
      </c>
      <c r="BN56" s="76" t="str">
        <f t="shared" si="13"/>
        <v>0</v>
      </c>
      <c r="BO56" s="76" t="str">
        <f t="shared" si="14"/>
        <v>0</v>
      </c>
      <c r="BP56" s="76" t="str">
        <f t="shared" si="15"/>
        <v>0</v>
      </c>
      <c r="BQ56" s="76" t="str">
        <f t="shared" si="16"/>
        <v>0</v>
      </c>
      <c r="BR56" s="76" t="str">
        <f t="shared" si="17"/>
        <v>0</v>
      </c>
      <c r="BS56" s="76" t="str">
        <f t="shared" si="18"/>
        <v>0</v>
      </c>
      <c r="BT56" s="76" t="str">
        <f t="shared" si="19"/>
        <v>0</v>
      </c>
      <c r="BU56" s="76" t="str">
        <f t="shared" si="20"/>
        <v>0</v>
      </c>
      <c r="BV56" s="76" t="str">
        <f t="shared" si="21"/>
        <v>0</v>
      </c>
      <c r="BW56" s="76" t="str">
        <f t="shared" si="22"/>
        <v>0</v>
      </c>
      <c r="BZ56" s="127"/>
    </row>
    <row r="57" spans="1:78" ht="20.100000000000001" customHeight="1" thickBot="1" x14ac:dyDescent="0.35">
      <c r="A57" s="53"/>
      <c r="B57" s="153" t="s">
        <v>65</v>
      </c>
      <c r="C57" s="153">
        <v>0.5</v>
      </c>
      <c r="D57" s="196" t="s">
        <v>344</v>
      </c>
      <c r="E57" s="197"/>
      <c r="F57" s="197"/>
      <c r="G57" s="197"/>
      <c r="H57" s="198"/>
      <c r="I57" s="155"/>
      <c r="J57" s="152"/>
      <c r="K57" s="163"/>
      <c r="L57" s="164"/>
      <c r="M57" s="165"/>
      <c r="N57" s="67"/>
      <c r="O57" s="66"/>
      <c r="P57" s="66"/>
      <c r="Q57" s="66"/>
      <c r="R57" s="66"/>
      <c r="S57" s="66"/>
      <c r="T57" s="67"/>
      <c r="U57" s="67"/>
      <c r="V57" s="66"/>
      <c r="W57" s="66"/>
      <c r="X57" s="66"/>
      <c r="Y57" s="66"/>
      <c r="Z57" s="66"/>
      <c r="AA57" s="67"/>
      <c r="AB57" s="67"/>
      <c r="AC57" s="66"/>
      <c r="AD57" s="66"/>
      <c r="AE57" s="66"/>
      <c r="AF57" s="66"/>
      <c r="AG57" s="66"/>
      <c r="AH57" s="67"/>
      <c r="AI57" s="67"/>
      <c r="AJ57" s="66"/>
      <c r="AK57" s="66"/>
      <c r="AL57" s="66"/>
      <c r="AM57" s="66"/>
      <c r="AN57" s="66"/>
      <c r="AO57" s="67"/>
      <c r="AP57" s="67"/>
      <c r="AQ57" s="66"/>
      <c r="AR57" s="66"/>
      <c r="AS57" s="87"/>
      <c r="AT57" s="76">
        <f>COUNTIF($N57:$AR57,"a")</f>
        <v>0</v>
      </c>
      <c r="AU57" s="76">
        <f>COUNTIF($N57:$AR57,"b")</f>
        <v>0</v>
      </c>
      <c r="AV57" s="76">
        <f>COUNTIF($N57:$AR57,"c")</f>
        <v>0</v>
      </c>
      <c r="AW57" s="76">
        <f>COUNTIF($N57:$AR57,"d")</f>
        <v>0</v>
      </c>
      <c r="AX57" s="76">
        <f>COUNTIF($N57:$AR57,"e")</f>
        <v>0</v>
      </c>
      <c r="AY57" s="76">
        <f>COUNTIF($N57:$AR57,"f")</f>
        <v>0</v>
      </c>
      <c r="AZ57" s="76">
        <f>COUNTIF($N57:$AR57,"g")</f>
        <v>0</v>
      </c>
      <c r="BA57" s="76">
        <f>COUNTIF($N57:$AR57,"h")</f>
        <v>0</v>
      </c>
      <c r="BB57" s="76">
        <f>COUNTIF($N57:$AR57,"i")</f>
        <v>0</v>
      </c>
      <c r="BC57" s="76">
        <f>COUNTIF($N57:$AR57,"j")</f>
        <v>0</v>
      </c>
      <c r="BD57" s="76">
        <f>COUNTIF($N57:$AR57,"k")</f>
        <v>0</v>
      </c>
      <c r="BE57" s="76">
        <f>COUNTIF($N57:$AR57,"l")</f>
        <v>0</v>
      </c>
      <c r="BF57" s="76">
        <f>COUNTIF($N57:$AR57,"m")</f>
        <v>0</v>
      </c>
      <c r="BG57" s="76">
        <f>COUNTIF($N57:$AR57,"n")</f>
        <v>0</v>
      </c>
      <c r="BH57" s="76">
        <f>COUNTIF($N57:$AR57,"o")</f>
        <v>0</v>
      </c>
      <c r="BI57" s="76" t="str">
        <f t="shared" si="8"/>
        <v>0</v>
      </c>
      <c r="BJ57" s="76" t="str">
        <f t="shared" si="9"/>
        <v>0</v>
      </c>
      <c r="BK57" s="76" t="str">
        <f t="shared" si="10"/>
        <v>0</v>
      </c>
      <c r="BL57" s="76" t="str">
        <f t="shared" si="11"/>
        <v>0</v>
      </c>
      <c r="BM57" s="76" t="str">
        <f t="shared" si="12"/>
        <v>0</v>
      </c>
      <c r="BN57" s="76" t="str">
        <f t="shared" si="13"/>
        <v>0</v>
      </c>
      <c r="BO57" s="76" t="str">
        <f t="shared" si="14"/>
        <v>0</v>
      </c>
      <c r="BP57" s="76" t="str">
        <f t="shared" si="15"/>
        <v>0</v>
      </c>
      <c r="BQ57" s="76" t="str">
        <f t="shared" si="16"/>
        <v>0</v>
      </c>
      <c r="BR57" s="76" t="str">
        <f t="shared" si="17"/>
        <v>0</v>
      </c>
      <c r="BS57" s="76" t="str">
        <f t="shared" si="18"/>
        <v>0</v>
      </c>
      <c r="BT57" s="76" t="str">
        <f t="shared" si="19"/>
        <v>0</v>
      </c>
      <c r="BU57" s="76" t="str">
        <f t="shared" si="20"/>
        <v>0</v>
      </c>
      <c r="BV57" s="76" t="str">
        <f t="shared" si="21"/>
        <v>0</v>
      </c>
      <c r="BW57" s="76" t="str">
        <f t="shared" si="22"/>
        <v>0</v>
      </c>
      <c r="BZ57" s="127"/>
    </row>
    <row r="58" spans="1:78" ht="20.100000000000001" customHeight="1" thickBot="1" x14ac:dyDescent="0.35">
      <c r="A58" s="53"/>
      <c r="B58" s="141" t="s">
        <v>66</v>
      </c>
      <c r="C58" s="141">
        <v>0.54097222222222219</v>
      </c>
      <c r="D58" s="149" t="s">
        <v>138</v>
      </c>
      <c r="E58" s="149" t="s">
        <v>159</v>
      </c>
      <c r="F58" s="149" t="s">
        <v>180</v>
      </c>
      <c r="G58" s="149" t="s">
        <v>201</v>
      </c>
      <c r="H58" s="150" t="s">
        <v>222</v>
      </c>
      <c r="I58" s="151">
        <v>255</v>
      </c>
      <c r="J58" s="151">
        <f>$I58*'Campaign Total'!$F$49</f>
        <v>267.75</v>
      </c>
      <c r="K58" s="163">
        <f t="shared" si="23"/>
        <v>0</v>
      </c>
      <c r="L58" s="164">
        <f t="shared" si="24"/>
        <v>0</v>
      </c>
      <c r="M58" s="165"/>
      <c r="N58" s="67"/>
      <c r="O58" s="68"/>
      <c r="P58" s="68"/>
      <c r="Q58" s="68"/>
      <c r="R58" s="68"/>
      <c r="S58" s="68"/>
      <c r="T58" s="67"/>
      <c r="U58" s="67"/>
      <c r="V58" s="68"/>
      <c r="W58" s="68"/>
      <c r="X58" s="68"/>
      <c r="Y58" s="68"/>
      <c r="Z58" s="68"/>
      <c r="AA58" s="67"/>
      <c r="AB58" s="67"/>
      <c r="AC58" s="68"/>
      <c r="AD58" s="68"/>
      <c r="AE58" s="68"/>
      <c r="AF58" s="68"/>
      <c r="AG58" s="68"/>
      <c r="AH58" s="67"/>
      <c r="AI58" s="67"/>
      <c r="AJ58" s="68"/>
      <c r="AK58" s="68"/>
      <c r="AL58" s="68"/>
      <c r="AM58" s="68"/>
      <c r="AN58" s="68"/>
      <c r="AO58" s="67"/>
      <c r="AP58" s="67"/>
      <c r="AQ58" s="68"/>
      <c r="AR58" s="68"/>
      <c r="AS58" s="87"/>
      <c r="AT58" s="76">
        <f>COUNTIF($N58:$AR58,"a")</f>
        <v>0</v>
      </c>
      <c r="AU58" s="76">
        <f>COUNTIF($N58:$AR58,"b")</f>
        <v>0</v>
      </c>
      <c r="AV58" s="76">
        <f>COUNTIF($N58:$AR58,"c")</f>
        <v>0</v>
      </c>
      <c r="AW58" s="76">
        <f>COUNTIF($N58:$AR58,"d")</f>
        <v>0</v>
      </c>
      <c r="AX58" s="76">
        <f>COUNTIF($N58:$AR58,"e")</f>
        <v>0</v>
      </c>
      <c r="AY58" s="76">
        <f>COUNTIF($N58:$AR58,"f")</f>
        <v>0</v>
      </c>
      <c r="AZ58" s="76">
        <f>COUNTIF($N58:$AR58,"g")</f>
        <v>0</v>
      </c>
      <c r="BA58" s="76">
        <f>COUNTIF($N58:$AR58,"h")</f>
        <v>0</v>
      </c>
      <c r="BB58" s="76">
        <f>COUNTIF($N58:$AR58,"i")</f>
        <v>0</v>
      </c>
      <c r="BC58" s="76">
        <f>COUNTIF($N58:$AR58,"j")</f>
        <v>0</v>
      </c>
      <c r="BD58" s="76">
        <f>COUNTIF($N58:$AR58,"k")</f>
        <v>0</v>
      </c>
      <c r="BE58" s="76">
        <f>COUNTIF($N58:$AR58,"l")</f>
        <v>0</v>
      </c>
      <c r="BF58" s="76">
        <f>COUNTIF($N58:$AR58,"m")</f>
        <v>0</v>
      </c>
      <c r="BG58" s="76">
        <f>COUNTIF($N58:$AR58,"n")</f>
        <v>0</v>
      </c>
      <c r="BH58" s="76">
        <f>COUNTIF($N58:$AR58,"o")</f>
        <v>0</v>
      </c>
      <c r="BI58" s="76" t="str">
        <f t="shared" si="8"/>
        <v>0</v>
      </c>
      <c r="BJ58" s="76" t="str">
        <f t="shared" si="9"/>
        <v>0</v>
      </c>
      <c r="BK58" s="76" t="str">
        <f t="shared" si="10"/>
        <v>0</v>
      </c>
      <c r="BL58" s="76" t="str">
        <f t="shared" si="11"/>
        <v>0</v>
      </c>
      <c r="BM58" s="76" t="str">
        <f t="shared" si="12"/>
        <v>0</v>
      </c>
      <c r="BN58" s="76" t="str">
        <f t="shared" si="13"/>
        <v>0</v>
      </c>
      <c r="BO58" s="76" t="str">
        <f t="shared" si="14"/>
        <v>0</v>
      </c>
      <c r="BP58" s="76" t="str">
        <f t="shared" si="15"/>
        <v>0</v>
      </c>
      <c r="BQ58" s="76" t="str">
        <f t="shared" si="16"/>
        <v>0</v>
      </c>
      <c r="BR58" s="76" t="str">
        <f t="shared" si="17"/>
        <v>0</v>
      </c>
      <c r="BS58" s="76" t="str">
        <f t="shared" si="18"/>
        <v>0</v>
      </c>
      <c r="BT58" s="76" t="str">
        <f t="shared" si="19"/>
        <v>0</v>
      </c>
      <c r="BU58" s="76" t="str">
        <f t="shared" si="20"/>
        <v>0</v>
      </c>
      <c r="BV58" s="76" t="str">
        <f t="shared" si="21"/>
        <v>0</v>
      </c>
      <c r="BW58" s="76" t="str">
        <f t="shared" si="22"/>
        <v>0</v>
      </c>
      <c r="BZ58" s="127"/>
    </row>
    <row r="59" spans="1:78" ht="20.100000000000001" customHeight="1" thickBot="1" x14ac:dyDescent="0.35">
      <c r="A59" s="53"/>
      <c r="B59" s="153" t="s">
        <v>65</v>
      </c>
      <c r="C59" s="153">
        <v>0.54166666666666663</v>
      </c>
      <c r="D59" s="196" t="s">
        <v>344</v>
      </c>
      <c r="E59" s="197"/>
      <c r="F59" s="197"/>
      <c r="G59" s="197"/>
      <c r="H59" s="198"/>
      <c r="I59" s="155"/>
      <c r="J59" s="152"/>
      <c r="K59" s="163"/>
      <c r="L59" s="164"/>
      <c r="M59" s="165"/>
      <c r="N59" s="67"/>
      <c r="O59" s="66"/>
      <c r="P59" s="66"/>
      <c r="Q59" s="66"/>
      <c r="R59" s="66"/>
      <c r="S59" s="66"/>
      <c r="T59" s="67"/>
      <c r="U59" s="67"/>
      <c r="V59" s="66"/>
      <c r="W59" s="66"/>
      <c r="X59" s="66"/>
      <c r="Y59" s="66"/>
      <c r="Z59" s="66"/>
      <c r="AA59" s="67"/>
      <c r="AB59" s="67"/>
      <c r="AC59" s="66"/>
      <c r="AD59" s="66"/>
      <c r="AE59" s="66"/>
      <c r="AF59" s="66"/>
      <c r="AG59" s="66"/>
      <c r="AH59" s="67"/>
      <c r="AI59" s="67"/>
      <c r="AJ59" s="66"/>
      <c r="AK59" s="66"/>
      <c r="AL59" s="66"/>
      <c r="AM59" s="66"/>
      <c r="AN59" s="66"/>
      <c r="AO59" s="67"/>
      <c r="AP59" s="67"/>
      <c r="AQ59" s="66"/>
      <c r="AR59" s="66"/>
      <c r="AS59" s="87"/>
      <c r="AT59" s="76">
        <f>COUNTIF($N59:$AR59,"a")</f>
        <v>0</v>
      </c>
      <c r="AU59" s="76">
        <f>COUNTIF($N59:$AR59,"b")</f>
        <v>0</v>
      </c>
      <c r="AV59" s="76">
        <f>COUNTIF($N59:$AR59,"c")</f>
        <v>0</v>
      </c>
      <c r="AW59" s="76">
        <f>COUNTIF($N59:$AR59,"d")</f>
        <v>0</v>
      </c>
      <c r="AX59" s="76">
        <f>COUNTIF($N59:$AR59,"e")</f>
        <v>0</v>
      </c>
      <c r="AY59" s="76">
        <f>COUNTIF($N59:$AR59,"f")</f>
        <v>0</v>
      </c>
      <c r="AZ59" s="76">
        <f>COUNTIF($N59:$AR59,"g")</f>
        <v>0</v>
      </c>
      <c r="BA59" s="76">
        <f>COUNTIF($N59:$AR59,"h")</f>
        <v>0</v>
      </c>
      <c r="BB59" s="76">
        <f>COUNTIF($N59:$AR59,"i")</f>
        <v>0</v>
      </c>
      <c r="BC59" s="76">
        <f>COUNTIF($N59:$AR59,"j")</f>
        <v>0</v>
      </c>
      <c r="BD59" s="76">
        <f>COUNTIF($N59:$AR59,"k")</f>
        <v>0</v>
      </c>
      <c r="BE59" s="76">
        <f>COUNTIF($N59:$AR59,"l")</f>
        <v>0</v>
      </c>
      <c r="BF59" s="76">
        <f>COUNTIF($N59:$AR59,"m")</f>
        <v>0</v>
      </c>
      <c r="BG59" s="76">
        <f>COUNTIF($N59:$AR59,"n")</f>
        <v>0</v>
      </c>
      <c r="BH59" s="76">
        <f>COUNTIF($N59:$AR59,"o")</f>
        <v>0</v>
      </c>
      <c r="BI59" s="76" t="str">
        <f t="shared" si="8"/>
        <v>0</v>
      </c>
      <c r="BJ59" s="76" t="str">
        <f t="shared" si="9"/>
        <v>0</v>
      </c>
      <c r="BK59" s="76" t="str">
        <f t="shared" si="10"/>
        <v>0</v>
      </c>
      <c r="BL59" s="76" t="str">
        <f t="shared" si="11"/>
        <v>0</v>
      </c>
      <c r="BM59" s="76" t="str">
        <f t="shared" si="12"/>
        <v>0</v>
      </c>
      <c r="BN59" s="76" t="str">
        <f t="shared" si="13"/>
        <v>0</v>
      </c>
      <c r="BO59" s="76" t="str">
        <f t="shared" si="14"/>
        <v>0</v>
      </c>
      <c r="BP59" s="76" t="str">
        <f t="shared" si="15"/>
        <v>0</v>
      </c>
      <c r="BQ59" s="76" t="str">
        <f t="shared" si="16"/>
        <v>0</v>
      </c>
      <c r="BR59" s="76" t="str">
        <f t="shared" si="17"/>
        <v>0</v>
      </c>
      <c r="BS59" s="76" t="str">
        <f t="shared" si="18"/>
        <v>0</v>
      </c>
      <c r="BT59" s="76" t="str">
        <f t="shared" si="19"/>
        <v>0</v>
      </c>
      <c r="BU59" s="76" t="str">
        <f t="shared" si="20"/>
        <v>0</v>
      </c>
      <c r="BV59" s="76" t="str">
        <f t="shared" si="21"/>
        <v>0</v>
      </c>
      <c r="BW59" s="76" t="str">
        <f t="shared" si="22"/>
        <v>0</v>
      </c>
      <c r="BZ59" s="127"/>
    </row>
    <row r="60" spans="1:78" ht="20.25" customHeight="1" thickBot="1" x14ac:dyDescent="0.35">
      <c r="A60" s="53"/>
      <c r="B60" s="141" t="s">
        <v>66</v>
      </c>
      <c r="C60" s="141">
        <v>0.58263888888888882</v>
      </c>
      <c r="D60" s="149" t="s">
        <v>139</v>
      </c>
      <c r="E60" s="149" t="s">
        <v>160</v>
      </c>
      <c r="F60" s="149" t="s">
        <v>181</v>
      </c>
      <c r="G60" s="149" t="s">
        <v>202</v>
      </c>
      <c r="H60" s="149" t="s">
        <v>223</v>
      </c>
      <c r="I60" s="156">
        <v>183</v>
      </c>
      <c r="J60" s="156">
        <f>$I60*'Campaign Total'!$F$49</f>
        <v>192.15</v>
      </c>
      <c r="K60" s="163">
        <f t="shared" si="23"/>
        <v>0</v>
      </c>
      <c r="L60" s="164">
        <f t="shared" si="24"/>
        <v>0</v>
      </c>
      <c r="M60" s="165"/>
      <c r="N60" s="67"/>
      <c r="O60" s="68"/>
      <c r="P60" s="68"/>
      <c r="Q60" s="68"/>
      <c r="R60" s="68"/>
      <c r="S60" s="68"/>
      <c r="T60" s="67"/>
      <c r="U60" s="67"/>
      <c r="V60" s="68"/>
      <c r="W60" s="68"/>
      <c r="X60" s="68"/>
      <c r="Y60" s="68"/>
      <c r="Z60" s="68"/>
      <c r="AA60" s="67"/>
      <c r="AB60" s="67"/>
      <c r="AC60" s="68"/>
      <c r="AD60" s="68"/>
      <c r="AE60" s="68"/>
      <c r="AF60" s="68"/>
      <c r="AG60" s="68"/>
      <c r="AH60" s="67"/>
      <c r="AI60" s="67"/>
      <c r="AJ60" s="68"/>
      <c r="AK60" s="68"/>
      <c r="AL60" s="68"/>
      <c r="AM60" s="68"/>
      <c r="AN60" s="68"/>
      <c r="AO60" s="67"/>
      <c r="AP60" s="67"/>
      <c r="AQ60" s="68"/>
      <c r="AR60" s="68"/>
      <c r="AS60" s="87"/>
      <c r="AT60" s="76">
        <f>COUNTIF($N60:$AR60,"a")</f>
        <v>0</v>
      </c>
      <c r="AU60" s="76">
        <f>COUNTIF($N60:$AR60,"b")</f>
        <v>0</v>
      </c>
      <c r="AV60" s="76">
        <f>COUNTIF($N60:$AR60,"c")</f>
        <v>0</v>
      </c>
      <c r="AW60" s="76">
        <f>COUNTIF($N60:$AR60,"d")</f>
        <v>0</v>
      </c>
      <c r="AX60" s="76">
        <f>COUNTIF($N60:$AR60,"e")</f>
        <v>0</v>
      </c>
      <c r="AY60" s="76">
        <f>COUNTIF($N60:$AR60,"f")</f>
        <v>0</v>
      </c>
      <c r="AZ60" s="76">
        <f>COUNTIF($N60:$AR60,"g")</f>
        <v>0</v>
      </c>
      <c r="BA60" s="76">
        <f>COUNTIF($N60:$AR60,"h")</f>
        <v>0</v>
      </c>
      <c r="BB60" s="76">
        <f>COUNTIF($N60:$AR60,"i")</f>
        <v>0</v>
      </c>
      <c r="BC60" s="76">
        <f>COUNTIF($N60:$AR60,"j")</f>
        <v>0</v>
      </c>
      <c r="BD60" s="76">
        <f>COUNTIF($N60:$AR60,"k")</f>
        <v>0</v>
      </c>
      <c r="BE60" s="76">
        <f>COUNTIF($N60:$AR60,"l")</f>
        <v>0</v>
      </c>
      <c r="BF60" s="76">
        <f>COUNTIF($N60:$AR60,"m")</f>
        <v>0</v>
      </c>
      <c r="BG60" s="76">
        <f>COUNTIF($N60:$AR60,"n")</f>
        <v>0</v>
      </c>
      <c r="BH60" s="76">
        <f>COUNTIF($N60:$AR60,"o")</f>
        <v>0</v>
      </c>
      <c r="BI60" s="76" t="str">
        <f t="shared" ref="BI60:BI83" si="138">IF(AT60&gt;0,($J60*AT60*$F$14),"0")</f>
        <v>0</v>
      </c>
      <c r="BJ60" s="76" t="str">
        <f t="shared" ref="BJ60:BJ83" si="139">IF(AU60&gt;0,($J60*AU60*$F$15),"0")</f>
        <v>0</v>
      </c>
      <c r="BK60" s="76" t="str">
        <f t="shared" ref="BK60:BK83" si="140">IF(AV60&gt;0,($J60*AV60*$F$16),"0")</f>
        <v>0</v>
      </c>
      <c r="BL60" s="76" t="str">
        <f t="shared" ref="BL60:BL83" si="141">IF(AW60&gt;0,($J60*AW60*$F$17),"0")</f>
        <v>0</v>
      </c>
      <c r="BM60" s="76" t="str">
        <f t="shared" ref="BM60:BM83" si="142">IF(AX60&gt;0,($J60*AX60*$F$17),"0")</f>
        <v>0</v>
      </c>
      <c r="BN60" s="76" t="str">
        <f t="shared" ref="BN60:BN83" si="143">IF(AY60&gt;0,($J60*AY60*$F$19),"0")</f>
        <v>0</v>
      </c>
      <c r="BO60" s="76" t="str">
        <f t="shared" ref="BO60:BO83" si="144">IF(AZ60&gt;0,($J60*AZ60*$F$20),"0")</f>
        <v>0</v>
      </c>
      <c r="BP60" s="76" t="str">
        <f t="shared" ref="BP60:BP83" si="145">IF(BA60&gt;0,($J60*BA60*$F$21),"0")</f>
        <v>0</v>
      </c>
      <c r="BQ60" s="76" t="str">
        <f t="shared" ref="BQ60:BQ83" si="146">IF(BB60&gt;0,($J60*BB60*$F$22),"0")</f>
        <v>0</v>
      </c>
      <c r="BR60" s="76" t="str">
        <f t="shared" ref="BR60:BR83" si="147">IF(BC60&gt;0,($J60*BC60*$F$23),"0")</f>
        <v>0</v>
      </c>
      <c r="BS60" s="76" t="str">
        <f t="shared" ref="BS60:BS83" si="148">IF(BD60&gt;0,($J60*BD60*$F$24),"0")</f>
        <v>0</v>
      </c>
      <c r="BT60" s="76" t="str">
        <f t="shared" ref="BT60:BT83" si="149">IF(BE60&gt;0,($J60*BE60*$F$25),"0")</f>
        <v>0</v>
      </c>
      <c r="BU60" s="76" t="str">
        <f t="shared" ref="BU60:BU83" si="150">IF(BF60&gt;0,($J60*BF60*$F$26),"0")</f>
        <v>0</v>
      </c>
      <c r="BV60" s="76" t="str">
        <f t="shared" ref="BV60:BV83" si="151">IF(BG60&gt;0,($J60*BG60*$F$27),"0")</f>
        <v>0</v>
      </c>
      <c r="BW60" s="76" t="str">
        <f t="shared" ref="BW60:BW83" si="152">IF(BH60&gt;0,($J60*BH60*$F$28),"0")</f>
        <v>0</v>
      </c>
      <c r="BZ60" s="127"/>
    </row>
    <row r="61" spans="1:78" ht="20.100000000000001" customHeight="1" thickBot="1" x14ac:dyDescent="0.35">
      <c r="A61" s="53"/>
      <c r="B61" s="153" t="s">
        <v>65</v>
      </c>
      <c r="C61" s="153">
        <v>0.58333333333333337</v>
      </c>
      <c r="D61" s="160" t="s">
        <v>321</v>
      </c>
      <c r="E61" s="160" t="s">
        <v>304</v>
      </c>
      <c r="F61" s="160" t="s">
        <v>352</v>
      </c>
      <c r="G61" s="160" t="s">
        <v>305</v>
      </c>
      <c r="H61" s="160" t="s">
        <v>353</v>
      </c>
      <c r="I61" s="148"/>
      <c r="J61" s="148"/>
      <c r="K61" s="163"/>
      <c r="L61" s="164"/>
      <c r="M61" s="165"/>
      <c r="N61" s="67"/>
      <c r="O61" s="66"/>
      <c r="P61" s="66"/>
      <c r="Q61" s="66"/>
      <c r="R61" s="66"/>
      <c r="S61" s="66"/>
      <c r="T61" s="67"/>
      <c r="U61" s="67"/>
      <c r="V61" s="66"/>
      <c r="W61" s="66"/>
      <c r="X61" s="66"/>
      <c r="Y61" s="66"/>
      <c r="Z61" s="66"/>
      <c r="AA61" s="67"/>
      <c r="AB61" s="67"/>
      <c r="AC61" s="66"/>
      <c r="AD61" s="66"/>
      <c r="AE61" s="66"/>
      <c r="AF61" s="66"/>
      <c r="AG61" s="66"/>
      <c r="AH61" s="67"/>
      <c r="AI61" s="67"/>
      <c r="AJ61" s="66"/>
      <c r="AK61" s="66"/>
      <c r="AL61" s="66"/>
      <c r="AM61" s="66"/>
      <c r="AN61" s="66"/>
      <c r="AO61" s="67"/>
      <c r="AP61" s="67"/>
      <c r="AQ61" s="66"/>
      <c r="AR61" s="66"/>
      <c r="AS61" s="87"/>
      <c r="AT61" s="76">
        <f>COUNTIF($N61:$AR61,"a")</f>
        <v>0</v>
      </c>
      <c r="AU61" s="76">
        <f>COUNTIF($N61:$AR61,"b")</f>
        <v>0</v>
      </c>
      <c r="AV61" s="76">
        <f>COUNTIF($N61:$AR61,"c")</f>
        <v>0</v>
      </c>
      <c r="AW61" s="76">
        <f>COUNTIF($N61:$AR61,"d")</f>
        <v>0</v>
      </c>
      <c r="AX61" s="76">
        <f>COUNTIF($N61:$AR61,"e")</f>
        <v>0</v>
      </c>
      <c r="AY61" s="76">
        <f>COUNTIF($N61:$AR61,"f")</f>
        <v>0</v>
      </c>
      <c r="AZ61" s="76">
        <f>COUNTIF($N61:$AR61,"g")</f>
        <v>0</v>
      </c>
      <c r="BA61" s="76">
        <f>COUNTIF($N61:$AR61,"h")</f>
        <v>0</v>
      </c>
      <c r="BB61" s="76">
        <f>COUNTIF($N61:$AR61,"i")</f>
        <v>0</v>
      </c>
      <c r="BC61" s="76">
        <f>COUNTIF($N61:$AR61,"j")</f>
        <v>0</v>
      </c>
      <c r="BD61" s="76">
        <f>COUNTIF($N61:$AR61,"k")</f>
        <v>0</v>
      </c>
      <c r="BE61" s="76">
        <f>COUNTIF($N61:$AR61,"l")</f>
        <v>0</v>
      </c>
      <c r="BF61" s="76">
        <f>COUNTIF($N61:$AR61,"m")</f>
        <v>0</v>
      </c>
      <c r="BG61" s="76">
        <f>COUNTIF($N61:$AR61,"n")</f>
        <v>0</v>
      </c>
      <c r="BH61" s="76">
        <f>COUNTIF($N61:$AR61,"o")</f>
        <v>0</v>
      </c>
      <c r="BI61" s="76" t="str">
        <f t="shared" si="138"/>
        <v>0</v>
      </c>
      <c r="BJ61" s="76" t="str">
        <f t="shared" si="139"/>
        <v>0</v>
      </c>
      <c r="BK61" s="76" t="str">
        <f t="shared" si="140"/>
        <v>0</v>
      </c>
      <c r="BL61" s="76" t="str">
        <f t="shared" si="141"/>
        <v>0</v>
      </c>
      <c r="BM61" s="76" t="str">
        <f t="shared" si="142"/>
        <v>0</v>
      </c>
      <c r="BN61" s="76" t="str">
        <f t="shared" si="143"/>
        <v>0</v>
      </c>
      <c r="BO61" s="76" t="str">
        <f t="shared" si="144"/>
        <v>0</v>
      </c>
      <c r="BP61" s="76" t="str">
        <f t="shared" si="145"/>
        <v>0</v>
      </c>
      <c r="BQ61" s="76" t="str">
        <f t="shared" si="146"/>
        <v>0</v>
      </c>
      <c r="BR61" s="76" t="str">
        <f t="shared" si="147"/>
        <v>0</v>
      </c>
      <c r="BS61" s="76" t="str">
        <f t="shared" si="148"/>
        <v>0</v>
      </c>
      <c r="BT61" s="76" t="str">
        <f t="shared" si="149"/>
        <v>0</v>
      </c>
      <c r="BU61" s="76" t="str">
        <f t="shared" si="150"/>
        <v>0</v>
      </c>
      <c r="BV61" s="76" t="str">
        <f t="shared" si="151"/>
        <v>0</v>
      </c>
      <c r="BW61" s="76" t="str">
        <f t="shared" si="152"/>
        <v>0</v>
      </c>
      <c r="BZ61" s="127"/>
    </row>
    <row r="62" spans="1:78" ht="20.25" customHeight="1" thickBot="1" x14ac:dyDescent="0.35">
      <c r="A62" s="53"/>
      <c r="B62" s="141" t="s">
        <v>66</v>
      </c>
      <c r="C62" s="141">
        <v>0.60347222222222219</v>
      </c>
      <c r="D62" s="157" t="s">
        <v>140</v>
      </c>
      <c r="E62" s="149" t="s">
        <v>161</v>
      </c>
      <c r="F62" s="158" t="s">
        <v>182</v>
      </c>
      <c r="G62" s="149" t="s">
        <v>203</v>
      </c>
      <c r="H62" s="158" t="s">
        <v>224</v>
      </c>
      <c r="I62" s="156">
        <v>143</v>
      </c>
      <c r="J62" s="156">
        <f>$I62*'Campaign Total'!$F$49</f>
        <v>150.15</v>
      </c>
      <c r="K62" s="163">
        <f t="shared" ref="K62" si="153">SUM(AT62:BH62)</f>
        <v>0</v>
      </c>
      <c r="L62" s="164">
        <f t="shared" ref="L62" si="154">SUM(BI62:BW62)</f>
        <v>0</v>
      </c>
      <c r="M62" s="165"/>
      <c r="N62" s="67"/>
      <c r="O62" s="68"/>
      <c r="P62" s="68"/>
      <c r="Q62" s="68"/>
      <c r="R62" s="68"/>
      <c r="S62" s="68"/>
      <c r="T62" s="67"/>
      <c r="U62" s="67"/>
      <c r="V62" s="68"/>
      <c r="W62" s="68"/>
      <c r="X62" s="68"/>
      <c r="Y62" s="68"/>
      <c r="Z62" s="68"/>
      <c r="AA62" s="67"/>
      <c r="AB62" s="67"/>
      <c r="AC62" s="68"/>
      <c r="AD62" s="68"/>
      <c r="AE62" s="68"/>
      <c r="AF62" s="68"/>
      <c r="AG62" s="68"/>
      <c r="AH62" s="67"/>
      <c r="AI62" s="67"/>
      <c r="AJ62" s="68"/>
      <c r="AK62" s="68"/>
      <c r="AL62" s="68"/>
      <c r="AM62" s="68"/>
      <c r="AN62" s="68"/>
      <c r="AO62" s="67"/>
      <c r="AP62" s="67"/>
      <c r="AQ62" s="68"/>
      <c r="AR62" s="68"/>
      <c r="AS62" s="87"/>
      <c r="AT62" s="76">
        <f>COUNTIF($N62:$AR62,"a")</f>
        <v>0</v>
      </c>
      <c r="AU62" s="76">
        <f>COUNTIF($N62:$AR62,"b")</f>
        <v>0</v>
      </c>
      <c r="AV62" s="76">
        <f>COUNTIF($N62:$AR62,"c")</f>
        <v>0</v>
      </c>
      <c r="AW62" s="76">
        <f>COUNTIF($N62:$AR62,"d")</f>
        <v>0</v>
      </c>
      <c r="AX62" s="76">
        <f>COUNTIF($N62:$AR62,"e")</f>
        <v>0</v>
      </c>
      <c r="AY62" s="76">
        <f>COUNTIF($N62:$AR62,"f")</f>
        <v>0</v>
      </c>
      <c r="AZ62" s="76">
        <f>COUNTIF($N62:$AR62,"g")</f>
        <v>0</v>
      </c>
      <c r="BA62" s="76">
        <f>COUNTIF($N62:$AR62,"h")</f>
        <v>0</v>
      </c>
      <c r="BB62" s="76">
        <f>COUNTIF($N62:$AR62,"i")</f>
        <v>0</v>
      </c>
      <c r="BC62" s="76">
        <f>COUNTIF($N62:$AR62,"j")</f>
        <v>0</v>
      </c>
      <c r="BD62" s="76">
        <f>COUNTIF($N62:$AR62,"k")</f>
        <v>0</v>
      </c>
      <c r="BE62" s="76">
        <f>COUNTIF($N62:$AR62,"l")</f>
        <v>0</v>
      </c>
      <c r="BF62" s="76">
        <f>COUNTIF($N62:$AR62,"m")</f>
        <v>0</v>
      </c>
      <c r="BG62" s="76">
        <f>COUNTIF($N62:$AR62,"n")</f>
        <v>0</v>
      </c>
      <c r="BH62" s="76">
        <f>COUNTIF($N62:$AR62,"o")</f>
        <v>0</v>
      </c>
      <c r="BI62" s="76" t="str">
        <f t="shared" si="138"/>
        <v>0</v>
      </c>
      <c r="BJ62" s="76" t="str">
        <f t="shared" si="139"/>
        <v>0</v>
      </c>
      <c r="BK62" s="76" t="str">
        <f t="shared" si="140"/>
        <v>0</v>
      </c>
      <c r="BL62" s="76" t="str">
        <f t="shared" si="141"/>
        <v>0</v>
      </c>
      <c r="BM62" s="76" t="str">
        <f t="shared" si="142"/>
        <v>0</v>
      </c>
      <c r="BN62" s="76" t="str">
        <f t="shared" si="143"/>
        <v>0</v>
      </c>
      <c r="BO62" s="76" t="str">
        <f t="shared" si="144"/>
        <v>0</v>
      </c>
      <c r="BP62" s="76" t="str">
        <f t="shared" si="145"/>
        <v>0</v>
      </c>
      <c r="BQ62" s="76" t="str">
        <f t="shared" si="146"/>
        <v>0</v>
      </c>
      <c r="BR62" s="76" t="str">
        <f t="shared" si="147"/>
        <v>0</v>
      </c>
      <c r="BS62" s="76" t="str">
        <f t="shared" si="148"/>
        <v>0</v>
      </c>
      <c r="BT62" s="76" t="str">
        <f t="shared" si="149"/>
        <v>0</v>
      </c>
      <c r="BU62" s="76" t="str">
        <f t="shared" si="150"/>
        <v>0</v>
      </c>
      <c r="BV62" s="76" t="str">
        <f t="shared" si="151"/>
        <v>0</v>
      </c>
      <c r="BW62" s="76" t="str">
        <f t="shared" si="152"/>
        <v>0</v>
      </c>
      <c r="BZ62" s="127"/>
    </row>
    <row r="63" spans="1:78" ht="20.100000000000001" customHeight="1" thickBot="1" x14ac:dyDescent="0.35">
      <c r="A63" s="53"/>
      <c r="B63" s="153" t="s">
        <v>65</v>
      </c>
      <c r="C63" s="153">
        <v>0.60416666666666663</v>
      </c>
      <c r="D63" s="160" t="s">
        <v>325</v>
      </c>
      <c r="E63" s="160" t="s">
        <v>304</v>
      </c>
      <c r="F63" s="160" t="s">
        <v>332</v>
      </c>
      <c r="G63" s="160" t="s">
        <v>305</v>
      </c>
      <c r="H63" s="160" t="s">
        <v>388</v>
      </c>
      <c r="I63" s="148"/>
      <c r="J63" s="148"/>
      <c r="K63" s="163"/>
      <c r="L63" s="164"/>
      <c r="M63" s="165"/>
      <c r="N63" s="67"/>
      <c r="O63" s="66"/>
      <c r="P63" s="66"/>
      <c r="Q63" s="66"/>
      <c r="R63" s="66"/>
      <c r="S63" s="66"/>
      <c r="T63" s="67"/>
      <c r="U63" s="67"/>
      <c r="V63" s="66"/>
      <c r="W63" s="66"/>
      <c r="X63" s="66"/>
      <c r="Y63" s="66"/>
      <c r="Z63" s="66"/>
      <c r="AA63" s="67"/>
      <c r="AB63" s="67"/>
      <c r="AC63" s="66"/>
      <c r="AD63" s="66"/>
      <c r="AE63" s="66"/>
      <c r="AF63" s="66"/>
      <c r="AG63" s="66"/>
      <c r="AH63" s="67"/>
      <c r="AI63" s="67"/>
      <c r="AJ63" s="66"/>
      <c r="AK63" s="66"/>
      <c r="AL63" s="66"/>
      <c r="AM63" s="66"/>
      <c r="AN63" s="66"/>
      <c r="AO63" s="67"/>
      <c r="AP63" s="67"/>
      <c r="AQ63" s="66"/>
      <c r="AR63" s="66"/>
      <c r="AS63" s="87"/>
      <c r="AT63" s="76">
        <f>COUNTIF($N63:$AR63,"a")</f>
        <v>0</v>
      </c>
      <c r="AU63" s="76">
        <f>COUNTIF($N63:$AR63,"b")</f>
        <v>0</v>
      </c>
      <c r="AV63" s="76">
        <f>COUNTIF($N63:$AR63,"c")</f>
        <v>0</v>
      </c>
      <c r="AW63" s="76">
        <f>COUNTIF($N63:$AR63,"d")</f>
        <v>0</v>
      </c>
      <c r="AX63" s="76">
        <f>COUNTIF($N63:$AR63,"e")</f>
        <v>0</v>
      </c>
      <c r="AY63" s="76">
        <f>COUNTIF($N63:$AR63,"f")</f>
        <v>0</v>
      </c>
      <c r="AZ63" s="76">
        <f>COUNTIF($N63:$AR63,"g")</f>
        <v>0</v>
      </c>
      <c r="BA63" s="76">
        <f>COUNTIF($N63:$AR63,"h")</f>
        <v>0</v>
      </c>
      <c r="BB63" s="76">
        <f>COUNTIF($N63:$AR63,"i")</f>
        <v>0</v>
      </c>
      <c r="BC63" s="76">
        <f>COUNTIF($N63:$AR63,"j")</f>
        <v>0</v>
      </c>
      <c r="BD63" s="76">
        <f>COUNTIF($N63:$AR63,"k")</f>
        <v>0</v>
      </c>
      <c r="BE63" s="76">
        <f>COUNTIF($N63:$AR63,"l")</f>
        <v>0</v>
      </c>
      <c r="BF63" s="76">
        <f>COUNTIF($N63:$AR63,"m")</f>
        <v>0</v>
      </c>
      <c r="BG63" s="76">
        <f>COUNTIF($N63:$AR63,"n")</f>
        <v>0</v>
      </c>
      <c r="BH63" s="76">
        <f>COUNTIF($N63:$AR63,"o")</f>
        <v>0</v>
      </c>
      <c r="BI63" s="76" t="str">
        <f t="shared" si="138"/>
        <v>0</v>
      </c>
      <c r="BJ63" s="76" t="str">
        <f t="shared" si="139"/>
        <v>0</v>
      </c>
      <c r="BK63" s="76" t="str">
        <f t="shared" si="140"/>
        <v>0</v>
      </c>
      <c r="BL63" s="76" t="str">
        <f t="shared" si="141"/>
        <v>0</v>
      </c>
      <c r="BM63" s="76" t="str">
        <f t="shared" si="142"/>
        <v>0</v>
      </c>
      <c r="BN63" s="76" t="str">
        <f t="shared" si="143"/>
        <v>0</v>
      </c>
      <c r="BO63" s="76" t="str">
        <f t="shared" si="144"/>
        <v>0</v>
      </c>
      <c r="BP63" s="76" t="str">
        <f t="shared" si="145"/>
        <v>0</v>
      </c>
      <c r="BQ63" s="76" t="str">
        <f t="shared" si="146"/>
        <v>0</v>
      </c>
      <c r="BR63" s="76" t="str">
        <f t="shared" si="147"/>
        <v>0</v>
      </c>
      <c r="BS63" s="76" t="str">
        <f t="shared" si="148"/>
        <v>0</v>
      </c>
      <c r="BT63" s="76" t="str">
        <f t="shared" si="149"/>
        <v>0</v>
      </c>
      <c r="BU63" s="76" t="str">
        <f t="shared" si="150"/>
        <v>0</v>
      </c>
      <c r="BV63" s="76" t="str">
        <f t="shared" si="151"/>
        <v>0</v>
      </c>
      <c r="BW63" s="76" t="str">
        <f t="shared" si="152"/>
        <v>0</v>
      </c>
      <c r="BZ63" s="127"/>
    </row>
    <row r="64" spans="1:78" ht="20.25" customHeight="1" thickBot="1" x14ac:dyDescent="0.35">
      <c r="A64" s="53"/>
      <c r="B64" s="141" t="s">
        <v>66</v>
      </c>
      <c r="C64" s="141">
        <v>0.62430555555555556</v>
      </c>
      <c r="D64" s="157" t="s">
        <v>141</v>
      </c>
      <c r="E64" s="149" t="s">
        <v>162</v>
      </c>
      <c r="F64" s="149" t="s">
        <v>183</v>
      </c>
      <c r="G64" s="149" t="s">
        <v>204</v>
      </c>
      <c r="H64" s="158" t="s">
        <v>225</v>
      </c>
      <c r="I64" s="151">
        <v>199</v>
      </c>
      <c r="J64" s="151">
        <f>$I64*'Campaign Total'!$F$49</f>
        <v>208.95000000000002</v>
      </c>
      <c r="K64" s="163">
        <f t="shared" si="23"/>
        <v>0</v>
      </c>
      <c r="L64" s="164">
        <f t="shared" si="24"/>
        <v>0</v>
      </c>
      <c r="M64" s="165"/>
      <c r="N64" s="67"/>
      <c r="O64" s="68"/>
      <c r="P64" s="68"/>
      <c r="Q64" s="68"/>
      <c r="R64" s="68"/>
      <c r="S64" s="68"/>
      <c r="T64" s="67"/>
      <c r="U64" s="67"/>
      <c r="V64" s="68"/>
      <c r="W64" s="68"/>
      <c r="X64" s="68"/>
      <c r="Y64" s="68"/>
      <c r="Z64" s="68"/>
      <c r="AA64" s="67"/>
      <c r="AB64" s="67"/>
      <c r="AC64" s="68"/>
      <c r="AD64" s="68"/>
      <c r="AE64" s="68"/>
      <c r="AF64" s="68"/>
      <c r="AG64" s="68"/>
      <c r="AH64" s="67"/>
      <c r="AI64" s="67"/>
      <c r="AJ64" s="68"/>
      <c r="AK64" s="68"/>
      <c r="AL64" s="68"/>
      <c r="AM64" s="68"/>
      <c r="AN64" s="68"/>
      <c r="AO64" s="67"/>
      <c r="AP64" s="67"/>
      <c r="AQ64" s="68"/>
      <c r="AR64" s="68"/>
      <c r="AS64" s="87"/>
      <c r="AT64" s="76">
        <f>COUNTIF($N64:$AR64,"a")</f>
        <v>0</v>
      </c>
      <c r="AU64" s="76">
        <f>COUNTIF($N64:$AR64,"b")</f>
        <v>0</v>
      </c>
      <c r="AV64" s="76">
        <f>COUNTIF($N64:$AR64,"c")</f>
        <v>0</v>
      </c>
      <c r="AW64" s="76">
        <f>COUNTIF($N64:$AR64,"d")</f>
        <v>0</v>
      </c>
      <c r="AX64" s="76">
        <f>COUNTIF($N64:$AR64,"e")</f>
        <v>0</v>
      </c>
      <c r="AY64" s="76">
        <f>COUNTIF($N64:$AR64,"f")</f>
        <v>0</v>
      </c>
      <c r="AZ64" s="76">
        <f>COUNTIF($N64:$AR64,"g")</f>
        <v>0</v>
      </c>
      <c r="BA64" s="76">
        <f>COUNTIF($N64:$AR64,"h")</f>
        <v>0</v>
      </c>
      <c r="BB64" s="76">
        <f>COUNTIF($N64:$AR64,"i")</f>
        <v>0</v>
      </c>
      <c r="BC64" s="76">
        <f>COUNTIF($N64:$AR64,"j")</f>
        <v>0</v>
      </c>
      <c r="BD64" s="76">
        <f>COUNTIF($N64:$AR64,"k")</f>
        <v>0</v>
      </c>
      <c r="BE64" s="76">
        <f>COUNTIF($N64:$AR64,"l")</f>
        <v>0</v>
      </c>
      <c r="BF64" s="76">
        <f>COUNTIF($N64:$AR64,"m")</f>
        <v>0</v>
      </c>
      <c r="BG64" s="76">
        <f>COUNTIF($N64:$AR64,"n")</f>
        <v>0</v>
      </c>
      <c r="BH64" s="76">
        <f>COUNTIF($N64:$AR64,"o")</f>
        <v>0</v>
      </c>
      <c r="BI64" s="76" t="str">
        <f t="shared" si="138"/>
        <v>0</v>
      </c>
      <c r="BJ64" s="76" t="str">
        <f t="shared" si="139"/>
        <v>0</v>
      </c>
      <c r="BK64" s="76" t="str">
        <f t="shared" si="140"/>
        <v>0</v>
      </c>
      <c r="BL64" s="76" t="str">
        <f t="shared" si="141"/>
        <v>0</v>
      </c>
      <c r="BM64" s="76" t="str">
        <f t="shared" si="142"/>
        <v>0</v>
      </c>
      <c r="BN64" s="76" t="str">
        <f t="shared" si="143"/>
        <v>0</v>
      </c>
      <c r="BO64" s="76" t="str">
        <f t="shared" si="144"/>
        <v>0</v>
      </c>
      <c r="BP64" s="76" t="str">
        <f t="shared" si="145"/>
        <v>0</v>
      </c>
      <c r="BQ64" s="76" t="str">
        <f t="shared" si="146"/>
        <v>0</v>
      </c>
      <c r="BR64" s="76" t="str">
        <f t="shared" si="147"/>
        <v>0</v>
      </c>
      <c r="BS64" s="76" t="str">
        <f t="shared" si="148"/>
        <v>0</v>
      </c>
      <c r="BT64" s="76" t="str">
        <f t="shared" si="149"/>
        <v>0</v>
      </c>
      <c r="BU64" s="76" t="str">
        <f t="shared" si="150"/>
        <v>0</v>
      </c>
      <c r="BV64" s="76" t="str">
        <f t="shared" si="151"/>
        <v>0</v>
      </c>
      <c r="BW64" s="76" t="str">
        <f t="shared" si="152"/>
        <v>0</v>
      </c>
      <c r="BZ64" s="127"/>
    </row>
    <row r="65" spans="1:78" ht="20.25" customHeight="1" thickBot="1" x14ac:dyDescent="0.35">
      <c r="A65" s="53"/>
      <c r="B65" s="153" t="s">
        <v>65</v>
      </c>
      <c r="C65" s="153">
        <v>0.625</v>
      </c>
      <c r="D65" s="196" t="s">
        <v>292</v>
      </c>
      <c r="E65" s="197"/>
      <c r="F65" s="197"/>
      <c r="G65" s="197"/>
      <c r="H65" s="198"/>
      <c r="I65" s="154"/>
      <c r="J65" s="152"/>
      <c r="K65" s="163"/>
      <c r="L65" s="164"/>
      <c r="M65" s="165"/>
      <c r="N65" s="67"/>
      <c r="O65" s="66"/>
      <c r="P65" s="66"/>
      <c r="Q65" s="66"/>
      <c r="R65" s="66"/>
      <c r="S65" s="66"/>
      <c r="T65" s="67"/>
      <c r="U65" s="67"/>
      <c r="V65" s="66"/>
      <c r="W65" s="66"/>
      <c r="X65" s="66"/>
      <c r="Y65" s="66"/>
      <c r="Z65" s="66"/>
      <c r="AA65" s="67"/>
      <c r="AB65" s="67"/>
      <c r="AC65" s="66"/>
      <c r="AD65" s="66"/>
      <c r="AE65" s="66"/>
      <c r="AF65" s="66"/>
      <c r="AG65" s="66"/>
      <c r="AH65" s="67"/>
      <c r="AI65" s="67"/>
      <c r="AJ65" s="66"/>
      <c r="AK65" s="66"/>
      <c r="AL65" s="66"/>
      <c r="AM65" s="66"/>
      <c r="AN65" s="66"/>
      <c r="AO65" s="67"/>
      <c r="AP65" s="67"/>
      <c r="AQ65" s="66"/>
      <c r="AR65" s="66"/>
      <c r="AS65" s="87"/>
      <c r="AT65" s="76">
        <f>COUNTIF($N65:$AR65,"a")</f>
        <v>0</v>
      </c>
      <c r="AU65" s="76">
        <f>COUNTIF($N65:$AR65,"b")</f>
        <v>0</v>
      </c>
      <c r="AV65" s="76">
        <f>COUNTIF($N65:$AR65,"c")</f>
        <v>0</v>
      </c>
      <c r="AW65" s="76">
        <f>COUNTIF($N65:$AR65,"d")</f>
        <v>0</v>
      </c>
      <c r="AX65" s="76">
        <f>COUNTIF($N65:$AR65,"e")</f>
        <v>0</v>
      </c>
      <c r="AY65" s="76">
        <f>COUNTIF($N65:$AR65,"f")</f>
        <v>0</v>
      </c>
      <c r="AZ65" s="76">
        <f>COUNTIF($N65:$AR65,"g")</f>
        <v>0</v>
      </c>
      <c r="BA65" s="76">
        <f>COUNTIF($N65:$AR65,"h")</f>
        <v>0</v>
      </c>
      <c r="BB65" s="76">
        <f>COUNTIF($N65:$AR65,"i")</f>
        <v>0</v>
      </c>
      <c r="BC65" s="76">
        <f>COUNTIF($N65:$AR65,"j")</f>
        <v>0</v>
      </c>
      <c r="BD65" s="76">
        <f>COUNTIF($N65:$AR65,"k")</f>
        <v>0</v>
      </c>
      <c r="BE65" s="76">
        <f>COUNTIF($N65:$AR65,"l")</f>
        <v>0</v>
      </c>
      <c r="BF65" s="76">
        <f>COUNTIF($N65:$AR65,"m")</f>
        <v>0</v>
      </c>
      <c r="BG65" s="76">
        <f>COUNTIF($N65:$AR65,"n")</f>
        <v>0</v>
      </c>
      <c r="BH65" s="76">
        <f>COUNTIF($N65:$AR65,"o")</f>
        <v>0</v>
      </c>
      <c r="BI65" s="76" t="str">
        <f t="shared" si="138"/>
        <v>0</v>
      </c>
      <c r="BJ65" s="76" t="str">
        <f t="shared" si="139"/>
        <v>0</v>
      </c>
      <c r="BK65" s="76" t="str">
        <f t="shared" si="140"/>
        <v>0</v>
      </c>
      <c r="BL65" s="76" t="str">
        <f t="shared" si="141"/>
        <v>0</v>
      </c>
      <c r="BM65" s="76" t="str">
        <f t="shared" si="142"/>
        <v>0</v>
      </c>
      <c r="BN65" s="76" t="str">
        <f t="shared" si="143"/>
        <v>0</v>
      </c>
      <c r="BO65" s="76" t="str">
        <f t="shared" si="144"/>
        <v>0</v>
      </c>
      <c r="BP65" s="76" t="str">
        <f t="shared" si="145"/>
        <v>0</v>
      </c>
      <c r="BQ65" s="76" t="str">
        <f t="shared" si="146"/>
        <v>0</v>
      </c>
      <c r="BR65" s="76" t="str">
        <f t="shared" si="147"/>
        <v>0</v>
      </c>
      <c r="BS65" s="76" t="str">
        <f t="shared" si="148"/>
        <v>0</v>
      </c>
      <c r="BT65" s="76" t="str">
        <f t="shared" si="149"/>
        <v>0</v>
      </c>
      <c r="BU65" s="76" t="str">
        <f t="shared" si="150"/>
        <v>0</v>
      </c>
      <c r="BV65" s="76" t="str">
        <f t="shared" si="151"/>
        <v>0</v>
      </c>
      <c r="BW65" s="76" t="str">
        <f t="shared" si="152"/>
        <v>0</v>
      </c>
      <c r="BZ65" s="127"/>
    </row>
    <row r="66" spans="1:78" ht="20.25" customHeight="1" thickTop="1" thickBot="1" x14ac:dyDescent="0.35">
      <c r="A66" s="53"/>
      <c r="B66" s="153" t="s">
        <v>65</v>
      </c>
      <c r="C66" s="153">
        <v>0.62847222222222221</v>
      </c>
      <c r="D66" s="190" t="s">
        <v>321</v>
      </c>
      <c r="E66" s="191"/>
      <c r="F66" s="191"/>
      <c r="G66" s="191"/>
      <c r="H66" s="192"/>
      <c r="I66" s="148"/>
      <c r="J66" s="148"/>
      <c r="K66" s="163"/>
      <c r="L66" s="164"/>
      <c r="M66" s="165"/>
      <c r="N66" s="67"/>
      <c r="O66" s="66"/>
      <c r="P66" s="66"/>
      <c r="Q66" s="66"/>
      <c r="R66" s="66"/>
      <c r="S66" s="66"/>
      <c r="T66" s="67"/>
      <c r="U66" s="67"/>
      <c r="V66" s="66"/>
      <c r="W66" s="66"/>
      <c r="X66" s="66"/>
      <c r="Y66" s="66"/>
      <c r="Z66" s="66"/>
      <c r="AA66" s="67"/>
      <c r="AB66" s="67"/>
      <c r="AC66" s="66"/>
      <c r="AD66" s="66"/>
      <c r="AE66" s="66"/>
      <c r="AF66" s="66"/>
      <c r="AG66" s="66"/>
      <c r="AH66" s="67"/>
      <c r="AI66" s="67"/>
      <c r="AJ66" s="66"/>
      <c r="AK66" s="66"/>
      <c r="AL66" s="66"/>
      <c r="AM66" s="66"/>
      <c r="AN66" s="66"/>
      <c r="AO66" s="67"/>
      <c r="AP66" s="67"/>
      <c r="AQ66" s="66"/>
      <c r="AR66" s="66"/>
      <c r="AS66" s="87"/>
      <c r="AT66" s="76">
        <f>COUNTIF($N66:$AR66,"a")</f>
        <v>0</v>
      </c>
      <c r="AU66" s="76">
        <f>COUNTIF($N66:$AR66,"b")</f>
        <v>0</v>
      </c>
      <c r="AV66" s="76">
        <f>COUNTIF($N66:$AR66,"c")</f>
        <v>0</v>
      </c>
      <c r="AW66" s="76">
        <f>COUNTIF($N66:$AR66,"d")</f>
        <v>0</v>
      </c>
      <c r="AX66" s="76">
        <f>COUNTIF($N66:$AR66,"e")</f>
        <v>0</v>
      </c>
      <c r="AY66" s="76">
        <f>COUNTIF($N66:$AR66,"f")</f>
        <v>0</v>
      </c>
      <c r="AZ66" s="76">
        <f>COUNTIF($N66:$AR66,"g")</f>
        <v>0</v>
      </c>
      <c r="BA66" s="76">
        <f>COUNTIF($N66:$AR66,"h")</f>
        <v>0</v>
      </c>
      <c r="BB66" s="76">
        <f>COUNTIF($N66:$AR66,"i")</f>
        <v>0</v>
      </c>
      <c r="BC66" s="76">
        <f>COUNTIF($N66:$AR66,"j")</f>
        <v>0</v>
      </c>
      <c r="BD66" s="76">
        <f>COUNTIF($N66:$AR66,"k")</f>
        <v>0</v>
      </c>
      <c r="BE66" s="76">
        <f>COUNTIF($N66:$AR66,"l")</f>
        <v>0</v>
      </c>
      <c r="BF66" s="76">
        <f>COUNTIF($N66:$AR66,"m")</f>
        <v>0</v>
      </c>
      <c r="BG66" s="76">
        <f>COUNTIF($N66:$AR66,"n")</f>
        <v>0</v>
      </c>
      <c r="BH66" s="76">
        <f>COUNTIF($N66:$AR66,"o")</f>
        <v>0</v>
      </c>
      <c r="BI66" s="76" t="str">
        <f t="shared" si="138"/>
        <v>0</v>
      </c>
      <c r="BJ66" s="76" t="str">
        <f t="shared" si="139"/>
        <v>0</v>
      </c>
      <c r="BK66" s="76" t="str">
        <f t="shared" si="140"/>
        <v>0</v>
      </c>
      <c r="BL66" s="76" t="str">
        <f t="shared" si="141"/>
        <v>0</v>
      </c>
      <c r="BM66" s="76" t="str">
        <f t="shared" si="142"/>
        <v>0</v>
      </c>
      <c r="BN66" s="76" t="str">
        <f t="shared" si="143"/>
        <v>0</v>
      </c>
      <c r="BO66" s="76" t="str">
        <f t="shared" si="144"/>
        <v>0</v>
      </c>
      <c r="BP66" s="76" t="str">
        <f t="shared" si="145"/>
        <v>0</v>
      </c>
      <c r="BQ66" s="76" t="str">
        <f t="shared" si="146"/>
        <v>0</v>
      </c>
      <c r="BR66" s="76" t="str">
        <f t="shared" si="147"/>
        <v>0</v>
      </c>
      <c r="BS66" s="76" t="str">
        <f t="shared" si="148"/>
        <v>0</v>
      </c>
      <c r="BT66" s="76" t="str">
        <f t="shared" si="149"/>
        <v>0</v>
      </c>
      <c r="BU66" s="76" t="str">
        <f t="shared" si="150"/>
        <v>0</v>
      </c>
      <c r="BV66" s="76" t="str">
        <f t="shared" si="151"/>
        <v>0</v>
      </c>
      <c r="BW66" s="76" t="str">
        <f t="shared" si="152"/>
        <v>0</v>
      </c>
      <c r="BZ66" s="127"/>
    </row>
    <row r="67" spans="1:78" ht="20.100000000000001" customHeight="1" thickTop="1" thickBot="1" x14ac:dyDescent="0.35">
      <c r="A67" s="54"/>
      <c r="B67" s="139" t="s">
        <v>65</v>
      </c>
      <c r="C67" s="139">
        <v>0.64583333333333337</v>
      </c>
      <c r="D67" s="190" t="s">
        <v>342</v>
      </c>
      <c r="E67" s="191"/>
      <c r="F67" s="191"/>
      <c r="G67" s="191"/>
      <c r="H67" s="192"/>
      <c r="I67" s="148"/>
      <c r="J67" s="148"/>
      <c r="K67" s="163"/>
      <c r="L67" s="164"/>
      <c r="M67" s="165"/>
      <c r="N67" s="67"/>
      <c r="O67" s="66"/>
      <c r="P67" s="66"/>
      <c r="Q67" s="66"/>
      <c r="R67" s="66"/>
      <c r="S67" s="66"/>
      <c r="T67" s="67"/>
      <c r="U67" s="67"/>
      <c r="V67" s="66"/>
      <c r="W67" s="66"/>
      <c r="X67" s="66"/>
      <c r="Y67" s="66"/>
      <c r="Z67" s="66"/>
      <c r="AA67" s="67"/>
      <c r="AB67" s="67"/>
      <c r="AC67" s="66"/>
      <c r="AD67" s="66"/>
      <c r="AE67" s="66"/>
      <c r="AF67" s="66"/>
      <c r="AG67" s="66"/>
      <c r="AH67" s="67"/>
      <c r="AI67" s="67"/>
      <c r="AJ67" s="66"/>
      <c r="AK67" s="66"/>
      <c r="AL67" s="66"/>
      <c r="AM67" s="66"/>
      <c r="AN67" s="66"/>
      <c r="AO67" s="67"/>
      <c r="AP67" s="67"/>
      <c r="AQ67" s="66"/>
      <c r="AR67" s="66"/>
      <c r="AS67" s="87"/>
      <c r="AT67" s="76">
        <f>COUNTIF($N67:$AR67,"a")</f>
        <v>0</v>
      </c>
      <c r="AU67" s="76">
        <f>COUNTIF($N67:$AR67,"b")</f>
        <v>0</v>
      </c>
      <c r="AV67" s="76">
        <f>COUNTIF($N67:$AR67,"c")</f>
        <v>0</v>
      </c>
      <c r="AW67" s="76">
        <f>COUNTIF($N67:$AR67,"d")</f>
        <v>0</v>
      </c>
      <c r="AX67" s="76">
        <f>COUNTIF($N67:$AR67,"e")</f>
        <v>0</v>
      </c>
      <c r="AY67" s="76">
        <f>COUNTIF($N67:$AR67,"f")</f>
        <v>0</v>
      </c>
      <c r="AZ67" s="76">
        <f>COUNTIF($N67:$AR67,"g")</f>
        <v>0</v>
      </c>
      <c r="BA67" s="76">
        <f>COUNTIF($N67:$AR67,"h")</f>
        <v>0</v>
      </c>
      <c r="BB67" s="76">
        <f>COUNTIF($N67:$AR67,"i")</f>
        <v>0</v>
      </c>
      <c r="BC67" s="76">
        <f>COUNTIF($N67:$AR67,"j")</f>
        <v>0</v>
      </c>
      <c r="BD67" s="76">
        <f>COUNTIF($N67:$AR67,"k")</f>
        <v>0</v>
      </c>
      <c r="BE67" s="76">
        <f>COUNTIF($N67:$AR67,"l")</f>
        <v>0</v>
      </c>
      <c r="BF67" s="76">
        <f>COUNTIF($N67:$AR67,"m")</f>
        <v>0</v>
      </c>
      <c r="BG67" s="76">
        <f>COUNTIF($N67:$AR67,"n")</f>
        <v>0</v>
      </c>
      <c r="BH67" s="76">
        <f>COUNTIF($N67:$AR67,"o")</f>
        <v>0</v>
      </c>
      <c r="BI67" s="76" t="str">
        <f t="shared" si="138"/>
        <v>0</v>
      </c>
      <c r="BJ67" s="76" t="str">
        <f t="shared" si="139"/>
        <v>0</v>
      </c>
      <c r="BK67" s="76" t="str">
        <f t="shared" si="140"/>
        <v>0</v>
      </c>
      <c r="BL67" s="76" t="str">
        <f t="shared" si="141"/>
        <v>0</v>
      </c>
      <c r="BM67" s="76" t="str">
        <f t="shared" si="142"/>
        <v>0</v>
      </c>
      <c r="BN67" s="76" t="str">
        <f t="shared" si="143"/>
        <v>0</v>
      </c>
      <c r="BO67" s="76" t="str">
        <f t="shared" si="144"/>
        <v>0</v>
      </c>
      <c r="BP67" s="76" t="str">
        <f t="shared" si="145"/>
        <v>0</v>
      </c>
      <c r="BQ67" s="76" t="str">
        <f t="shared" si="146"/>
        <v>0</v>
      </c>
      <c r="BR67" s="76" t="str">
        <f t="shared" si="147"/>
        <v>0</v>
      </c>
      <c r="BS67" s="76" t="str">
        <f t="shared" si="148"/>
        <v>0</v>
      </c>
      <c r="BT67" s="76" t="str">
        <f t="shared" si="149"/>
        <v>0</v>
      </c>
      <c r="BU67" s="76" t="str">
        <f t="shared" si="150"/>
        <v>0</v>
      </c>
      <c r="BV67" s="76" t="str">
        <f t="shared" si="151"/>
        <v>0</v>
      </c>
      <c r="BW67" s="76" t="str">
        <f t="shared" si="152"/>
        <v>0</v>
      </c>
      <c r="BZ67" s="127"/>
    </row>
    <row r="68" spans="1:78" ht="19.5" customHeight="1" thickBot="1" x14ac:dyDescent="0.35">
      <c r="A68" s="53"/>
      <c r="B68" s="141" t="s">
        <v>66</v>
      </c>
      <c r="C68" s="141">
        <v>0.66319444444444442</v>
      </c>
      <c r="D68" s="157" t="s">
        <v>142</v>
      </c>
      <c r="E68" s="149" t="s">
        <v>163</v>
      </c>
      <c r="F68" s="149" t="s">
        <v>184</v>
      </c>
      <c r="G68" s="149" t="s">
        <v>205</v>
      </c>
      <c r="H68" s="158" t="s">
        <v>226</v>
      </c>
      <c r="I68" s="151">
        <v>281</v>
      </c>
      <c r="J68" s="151">
        <f>$I68*'Campaign Total'!$F$49</f>
        <v>295.05</v>
      </c>
      <c r="K68" s="163">
        <f t="shared" si="23"/>
        <v>0</v>
      </c>
      <c r="L68" s="164">
        <f t="shared" si="24"/>
        <v>0</v>
      </c>
      <c r="M68" s="165"/>
      <c r="N68" s="67"/>
      <c r="O68" s="68"/>
      <c r="P68" s="68"/>
      <c r="Q68" s="68"/>
      <c r="R68" s="68"/>
      <c r="S68" s="68"/>
      <c r="T68" s="67"/>
      <c r="U68" s="67"/>
      <c r="V68" s="68"/>
      <c r="W68" s="68"/>
      <c r="X68" s="68"/>
      <c r="Y68" s="68"/>
      <c r="Z68" s="68"/>
      <c r="AA68" s="67"/>
      <c r="AB68" s="67"/>
      <c r="AC68" s="68"/>
      <c r="AD68" s="68"/>
      <c r="AE68" s="68"/>
      <c r="AF68" s="68"/>
      <c r="AG68" s="68"/>
      <c r="AH68" s="67"/>
      <c r="AI68" s="67"/>
      <c r="AJ68" s="68"/>
      <c r="AK68" s="68"/>
      <c r="AL68" s="68"/>
      <c r="AM68" s="68"/>
      <c r="AN68" s="68"/>
      <c r="AO68" s="67"/>
      <c r="AP68" s="67"/>
      <c r="AQ68" s="68"/>
      <c r="AR68" s="68"/>
      <c r="AS68" s="87"/>
      <c r="AT68" s="76">
        <f>COUNTIF($N68:$AR68,"a")</f>
        <v>0</v>
      </c>
      <c r="AU68" s="76">
        <f>COUNTIF($N68:$AR68,"b")</f>
        <v>0</v>
      </c>
      <c r="AV68" s="76">
        <f>COUNTIF($N68:$AR68,"c")</f>
        <v>0</v>
      </c>
      <c r="AW68" s="76">
        <f>COUNTIF($N68:$AR68,"d")</f>
        <v>0</v>
      </c>
      <c r="AX68" s="76">
        <f>COUNTIF($N68:$AR68,"e")</f>
        <v>0</v>
      </c>
      <c r="AY68" s="76">
        <f>COUNTIF($N68:$AR68,"f")</f>
        <v>0</v>
      </c>
      <c r="AZ68" s="76">
        <f>COUNTIF($N68:$AR68,"g")</f>
        <v>0</v>
      </c>
      <c r="BA68" s="76">
        <f>COUNTIF($N68:$AR68,"h")</f>
        <v>0</v>
      </c>
      <c r="BB68" s="76">
        <f>COUNTIF($N68:$AR68,"i")</f>
        <v>0</v>
      </c>
      <c r="BC68" s="76">
        <f>COUNTIF($N68:$AR68,"j")</f>
        <v>0</v>
      </c>
      <c r="BD68" s="76">
        <f>COUNTIF($N68:$AR68,"k")</f>
        <v>0</v>
      </c>
      <c r="BE68" s="76">
        <f>COUNTIF($N68:$AR68,"l")</f>
        <v>0</v>
      </c>
      <c r="BF68" s="76">
        <f>COUNTIF($N68:$AR68,"m")</f>
        <v>0</v>
      </c>
      <c r="BG68" s="76">
        <f>COUNTIF($N68:$AR68,"n")</f>
        <v>0</v>
      </c>
      <c r="BH68" s="76">
        <f>COUNTIF($N68:$AR68,"o")</f>
        <v>0</v>
      </c>
      <c r="BI68" s="76" t="str">
        <f t="shared" si="138"/>
        <v>0</v>
      </c>
      <c r="BJ68" s="76" t="str">
        <f t="shared" si="139"/>
        <v>0</v>
      </c>
      <c r="BK68" s="76" t="str">
        <f t="shared" si="140"/>
        <v>0</v>
      </c>
      <c r="BL68" s="76" t="str">
        <f t="shared" si="141"/>
        <v>0</v>
      </c>
      <c r="BM68" s="76" t="str">
        <f t="shared" si="142"/>
        <v>0</v>
      </c>
      <c r="BN68" s="76" t="str">
        <f t="shared" si="143"/>
        <v>0</v>
      </c>
      <c r="BO68" s="76" t="str">
        <f t="shared" si="144"/>
        <v>0</v>
      </c>
      <c r="BP68" s="76" t="str">
        <f t="shared" si="145"/>
        <v>0</v>
      </c>
      <c r="BQ68" s="76" t="str">
        <f t="shared" si="146"/>
        <v>0</v>
      </c>
      <c r="BR68" s="76" t="str">
        <f t="shared" si="147"/>
        <v>0</v>
      </c>
      <c r="BS68" s="76" t="str">
        <f t="shared" si="148"/>
        <v>0</v>
      </c>
      <c r="BT68" s="76" t="str">
        <f t="shared" si="149"/>
        <v>0</v>
      </c>
      <c r="BU68" s="76" t="str">
        <f t="shared" si="150"/>
        <v>0</v>
      </c>
      <c r="BV68" s="76" t="str">
        <f t="shared" si="151"/>
        <v>0</v>
      </c>
      <c r="BW68" s="76" t="str">
        <f t="shared" si="152"/>
        <v>0</v>
      </c>
      <c r="BZ68" s="127"/>
    </row>
    <row r="69" spans="1:78" ht="20.25" customHeight="1" thickBot="1" x14ac:dyDescent="0.35">
      <c r="A69" s="53"/>
      <c r="B69" s="153" t="s">
        <v>65</v>
      </c>
      <c r="C69" s="153">
        <v>0.66666666666666663</v>
      </c>
      <c r="D69" s="196" t="s">
        <v>292</v>
      </c>
      <c r="E69" s="197"/>
      <c r="F69" s="197"/>
      <c r="G69" s="197"/>
      <c r="H69" s="198"/>
      <c r="I69" s="148"/>
      <c r="J69" s="148"/>
      <c r="K69" s="163"/>
      <c r="L69" s="164"/>
      <c r="M69" s="165"/>
      <c r="N69" s="67"/>
      <c r="O69" s="66"/>
      <c r="P69" s="66"/>
      <c r="Q69" s="66"/>
      <c r="R69" s="66"/>
      <c r="S69" s="66"/>
      <c r="T69" s="67"/>
      <c r="U69" s="67"/>
      <c r="V69" s="66"/>
      <c r="W69" s="66"/>
      <c r="X69" s="66"/>
      <c r="Y69" s="66"/>
      <c r="Z69" s="66"/>
      <c r="AA69" s="67"/>
      <c r="AB69" s="67"/>
      <c r="AC69" s="66"/>
      <c r="AD69" s="66"/>
      <c r="AE69" s="66"/>
      <c r="AF69" s="66"/>
      <c r="AG69" s="66"/>
      <c r="AH69" s="67"/>
      <c r="AI69" s="67"/>
      <c r="AJ69" s="66"/>
      <c r="AK69" s="66"/>
      <c r="AL69" s="66"/>
      <c r="AM69" s="66"/>
      <c r="AN69" s="66"/>
      <c r="AO69" s="67"/>
      <c r="AP69" s="67"/>
      <c r="AQ69" s="66"/>
      <c r="AR69" s="66"/>
      <c r="AS69" s="87"/>
      <c r="AT69" s="76">
        <f>COUNTIF($N69:$AR69,"a")</f>
        <v>0</v>
      </c>
      <c r="AU69" s="76">
        <f>COUNTIF($N69:$AR69,"b")</f>
        <v>0</v>
      </c>
      <c r="AV69" s="76">
        <f>COUNTIF($N69:$AR69,"c")</f>
        <v>0</v>
      </c>
      <c r="AW69" s="76">
        <f>COUNTIF($N69:$AR69,"d")</f>
        <v>0</v>
      </c>
      <c r="AX69" s="76">
        <f>COUNTIF($N69:$AR69,"e")</f>
        <v>0</v>
      </c>
      <c r="AY69" s="76">
        <f>COUNTIF($N69:$AR69,"f")</f>
        <v>0</v>
      </c>
      <c r="AZ69" s="76">
        <f>COUNTIF($N69:$AR69,"g")</f>
        <v>0</v>
      </c>
      <c r="BA69" s="76">
        <f>COUNTIF($N69:$AR69,"h")</f>
        <v>0</v>
      </c>
      <c r="BB69" s="76">
        <f>COUNTIF($N69:$AR69,"i")</f>
        <v>0</v>
      </c>
      <c r="BC69" s="76">
        <f>COUNTIF($N69:$AR69,"j")</f>
        <v>0</v>
      </c>
      <c r="BD69" s="76">
        <f>COUNTIF($N69:$AR69,"k")</f>
        <v>0</v>
      </c>
      <c r="BE69" s="76">
        <f>COUNTIF($N69:$AR69,"l")</f>
        <v>0</v>
      </c>
      <c r="BF69" s="76">
        <f>COUNTIF($N69:$AR69,"m")</f>
        <v>0</v>
      </c>
      <c r="BG69" s="76">
        <f>COUNTIF($N69:$AR69,"n")</f>
        <v>0</v>
      </c>
      <c r="BH69" s="76">
        <f>COUNTIF($N69:$AR69,"o")</f>
        <v>0</v>
      </c>
      <c r="BI69" s="76" t="str">
        <f t="shared" si="138"/>
        <v>0</v>
      </c>
      <c r="BJ69" s="76" t="str">
        <f t="shared" si="139"/>
        <v>0</v>
      </c>
      <c r="BK69" s="76" t="str">
        <f t="shared" si="140"/>
        <v>0</v>
      </c>
      <c r="BL69" s="76" t="str">
        <f t="shared" si="141"/>
        <v>0</v>
      </c>
      <c r="BM69" s="76" t="str">
        <f t="shared" si="142"/>
        <v>0</v>
      </c>
      <c r="BN69" s="76" t="str">
        <f t="shared" si="143"/>
        <v>0</v>
      </c>
      <c r="BO69" s="76" t="str">
        <f t="shared" si="144"/>
        <v>0</v>
      </c>
      <c r="BP69" s="76" t="str">
        <f t="shared" si="145"/>
        <v>0</v>
      </c>
      <c r="BQ69" s="76" t="str">
        <f t="shared" si="146"/>
        <v>0</v>
      </c>
      <c r="BR69" s="76" t="str">
        <f t="shared" si="147"/>
        <v>0</v>
      </c>
      <c r="BS69" s="76" t="str">
        <f t="shared" si="148"/>
        <v>0</v>
      </c>
      <c r="BT69" s="76" t="str">
        <f t="shared" si="149"/>
        <v>0</v>
      </c>
      <c r="BU69" s="76" t="str">
        <f t="shared" si="150"/>
        <v>0</v>
      </c>
      <c r="BV69" s="76" t="str">
        <f t="shared" si="151"/>
        <v>0</v>
      </c>
      <c r="BW69" s="76" t="str">
        <f t="shared" si="152"/>
        <v>0</v>
      </c>
      <c r="BZ69" s="127"/>
    </row>
    <row r="70" spans="1:78" ht="20.100000000000001" customHeight="1" thickTop="1" thickBot="1" x14ac:dyDescent="0.35">
      <c r="A70" s="53"/>
      <c r="B70" s="153" t="s">
        <v>65</v>
      </c>
      <c r="C70" s="153">
        <v>0.67013888888888884</v>
      </c>
      <c r="D70" s="190" t="s">
        <v>342</v>
      </c>
      <c r="E70" s="191"/>
      <c r="F70" s="191"/>
      <c r="G70" s="191"/>
      <c r="H70" s="192"/>
      <c r="I70" s="148"/>
      <c r="J70" s="148"/>
      <c r="K70" s="163"/>
      <c r="L70" s="164"/>
      <c r="M70" s="165"/>
      <c r="N70" s="67"/>
      <c r="O70" s="66"/>
      <c r="P70" s="66"/>
      <c r="Q70" s="66"/>
      <c r="R70" s="66"/>
      <c r="S70" s="66"/>
      <c r="T70" s="67"/>
      <c r="U70" s="67"/>
      <c r="V70" s="66"/>
      <c r="W70" s="66"/>
      <c r="X70" s="66"/>
      <c r="Y70" s="66"/>
      <c r="Z70" s="66"/>
      <c r="AA70" s="67"/>
      <c r="AB70" s="67"/>
      <c r="AC70" s="66"/>
      <c r="AD70" s="66"/>
      <c r="AE70" s="66"/>
      <c r="AF70" s="66"/>
      <c r="AG70" s="66"/>
      <c r="AH70" s="67"/>
      <c r="AI70" s="67"/>
      <c r="AJ70" s="66"/>
      <c r="AK70" s="66"/>
      <c r="AL70" s="66"/>
      <c r="AM70" s="66"/>
      <c r="AN70" s="66"/>
      <c r="AO70" s="67"/>
      <c r="AP70" s="67"/>
      <c r="AQ70" s="66"/>
      <c r="AR70" s="66"/>
      <c r="AS70" s="87"/>
      <c r="AT70" s="76">
        <f>COUNTIF($N70:$AR70,"a")</f>
        <v>0</v>
      </c>
      <c r="AU70" s="76">
        <f>COUNTIF($N70:$AR70,"b")</f>
        <v>0</v>
      </c>
      <c r="AV70" s="76">
        <f>COUNTIF($N70:$AR70,"c")</f>
        <v>0</v>
      </c>
      <c r="AW70" s="76">
        <f>COUNTIF($N70:$AR70,"d")</f>
        <v>0</v>
      </c>
      <c r="AX70" s="76">
        <f>COUNTIF($N70:$AR70,"e")</f>
        <v>0</v>
      </c>
      <c r="AY70" s="76">
        <f>COUNTIF($N70:$AR70,"f")</f>
        <v>0</v>
      </c>
      <c r="AZ70" s="76">
        <f>COUNTIF($N70:$AR70,"g")</f>
        <v>0</v>
      </c>
      <c r="BA70" s="76">
        <f>COUNTIF($N70:$AR70,"h")</f>
        <v>0</v>
      </c>
      <c r="BB70" s="76">
        <f>COUNTIF($N70:$AR70,"i")</f>
        <v>0</v>
      </c>
      <c r="BC70" s="76">
        <f>COUNTIF($N70:$AR70,"j")</f>
        <v>0</v>
      </c>
      <c r="BD70" s="76">
        <f>COUNTIF($N70:$AR70,"k")</f>
        <v>0</v>
      </c>
      <c r="BE70" s="76">
        <f>COUNTIF($N70:$AR70,"l")</f>
        <v>0</v>
      </c>
      <c r="BF70" s="76">
        <f>COUNTIF($N70:$AR70,"m")</f>
        <v>0</v>
      </c>
      <c r="BG70" s="76">
        <f>COUNTIF($N70:$AR70,"n")</f>
        <v>0</v>
      </c>
      <c r="BH70" s="76">
        <f>COUNTIF($N70:$AR70,"o")</f>
        <v>0</v>
      </c>
      <c r="BI70" s="76" t="str">
        <f t="shared" si="138"/>
        <v>0</v>
      </c>
      <c r="BJ70" s="76" t="str">
        <f t="shared" si="139"/>
        <v>0</v>
      </c>
      <c r="BK70" s="76" t="str">
        <f t="shared" si="140"/>
        <v>0</v>
      </c>
      <c r="BL70" s="76" t="str">
        <f t="shared" si="141"/>
        <v>0</v>
      </c>
      <c r="BM70" s="76" t="str">
        <f t="shared" si="142"/>
        <v>0</v>
      </c>
      <c r="BN70" s="76" t="str">
        <f t="shared" si="143"/>
        <v>0</v>
      </c>
      <c r="BO70" s="76" t="str">
        <f t="shared" si="144"/>
        <v>0</v>
      </c>
      <c r="BP70" s="76" t="str">
        <f t="shared" si="145"/>
        <v>0</v>
      </c>
      <c r="BQ70" s="76" t="str">
        <f t="shared" si="146"/>
        <v>0</v>
      </c>
      <c r="BR70" s="76" t="str">
        <f t="shared" si="147"/>
        <v>0</v>
      </c>
      <c r="BS70" s="76" t="str">
        <f t="shared" si="148"/>
        <v>0</v>
      </c>
      <c r="BT70" s="76" t="str">
        <f t="shared" si="149"/>
        <v>0</v>
      </c>
      <c r="BU70" s="76" t="str">
        <f t="shared" si="150"/>
        <v>0</v>
      </c>
      <c r="BV70" s="76" t="str">
        <f t="shared" si="151"/>
        <v>0</v>
      </c>
      <c r="BW70" s="76" t="str">
        <f t="shared" si="152"/>
        <v>0</v>
      </c>
      <c r="BZ70" s="127"/>
    </row>
    <row r="71" spans="1:78" ht="20.100000000000001" customHeight="1" thickBot="1" x14ac:dyDescent="0.35">
      <c r="A71" s="53"/>
      <c r="B71" s="141" t="s">
        <v>66</v>
      </c>
      <c r="C71" s="141">
        <v>0.70763888888888893</v>
      </c>
      <c r="D71" s="157" t="s">
        <v>143</v>
      </c>
      <c r="E71" s="149" t="s">
        <v>164</v>
      </c>
      <c r="F71" s="149" t="s">
        <v>185</v>
      </c>
      <c r="G71" s="149" t="s">
        <v>206</v>
      </c>
      <c r="H71" s="158" t="s">
        <v>227</v>
      </c>
      <c r="I71" s="151">
        <v>138</v>
      </c>
      <c r="J71" s="151">
        <f>$I71*'Campaign Total'!$F$49</f>
        <v>144.9</v>
      </c>
      <c r="K71" s="163">
        <f t="shared" si="23"/>
        <v>0</v>
      </c>
      <c r="L71" s="164">
        <f t="shared" si="24"/>
        <v>0</v>
      </c>
      <c r="M71" s="165"/>
      <c r="N71" s="67"/>
      <c r="O71" s="68"/>
      <c r="P71" s="68"/>
      <c r="Q71" s="68"/>
      <c r="R71" s="68"/>
      <c r="S71" s="68"/>
      <c r="T71" s="67"/>
      <c r="U71" s="67"/>
      <c r="V71" s="68"/>
      <c r="W71" s="68"/>
      <c r="X71" s="68"/>
      <c r="Y71" s="68"/>
      <c r="Z71" s="68"/>
      <c r="AA71" s="67"/>
      <c r="AB71" s="67"/>
      <c r="AC71" s="68"/>
      <c r="AD71" s="68"/>
      <c r="AE71" s="68"/>
      <c r="AF71" s="68"/>
      <c r="AG71" s="68"/>
      <c r="AH71" s="67"/>
      <c r="AI71" s="67"/>
      <c r="AJ71" s="68"/>
      <c r="AK71" s="68"/>
      <c r="AL71" s="68"/>
      <c r="AM71" s="68"/>
      <c r="AN71" s="68"/>
      <c r="AO71" s="67"/>
      <c r="AP71" s="67"/>
      <c r="AQ71" s="68"/>
      <c r="AR71" s="68"/>
      <c r="AS71" s="87"/>
      <c r="AT71" s="76">
        <f>COUNTIF($N71:$AR71,"a")</f>
        <v>0</v>
      </c>
      <c r="AU71" s="76">
        <f>COUNTIF($N71:$AR71,"b")</f>
        <v>0</v>
      </c>
      <c r="AV71" s="76">
        <f>COUNTIF($N71:$AR71,"c")</f>
        <v>0</v>
      </c>
      <c r="AW71" s="76">
        <f>COUNTIF($N71:$AR71,"d")</f>
        <v>0</v>
      </c>
      <c r="AX71" s="76">
        <f>COUNTIF($N71:$AR71,"e")</f>
        <v>0</v>
      </c>
      <c r="AY71" s="76">
        <f>COUNTIF($N71:$AR71,"f")</f>
        <v>0</v>
      </c>
      <c r="AZ71" s="76">
        <f>COUNTIF($N71:$AR71,"g")</f>
        <v>0</v>
      </c>
      <c r="BA71" s="76">
        <f>COUNTIF($N71:$AR71,"h")</f>
        <v>0</v>
      </c>
      <c r="BB71" s="76">
        <f>COUNTIF($N71:$AR71,"i")</f>
        <v>0</v>
      </c>
      <c r="BC71" s="76">
        <f>COUNTIF($N71:$AR71,"j")</f>
        <v>0</v>
      </c>
      <c r="BD71" s="76">
        <f>COUNTIF($N71:$AR71,"k")</f>
        <v>0</v>
      </c>
      <c r="BE71" s="76">
        <f>COUNTIF($N71:$AR71,"l")</f>
        <v>0</v>
      </c>
      <c r="BF71" s="76">
        <f>COUNTIF($N71:$AR71,"m")</f>
        <v>0</v>
      </c>
      <c r="BG71" s="76">
        <f>COUNTIF($N71:$AR71,"n")</f>
        <v>0</v>
      </c>
      <c r="BH71" s="76">
        <f>COUNTIF($N71:$AR71,"o")</f>
        <v>0</v>
      </c>
      <c r="BI71" s="76" t="str">
        <f t="shared" si="138"/>
        <v>0</v>
      </c>
      <c r="BJ71" s="76" t="str">
        <f t="shared" si="139"/>
        <v>0</v>
      </c>
      <c r="BK71" s="76" t="str">
        <f t="shared" si="140"/>
        <v>0</v>
      </c>
      <c r="BL71" s="76" t="str">
        <f t="shared" si="141"/>
        <v>0</v>
      </c>
      <c r="BM71" s="76" t="str">
        <f t="shared" si="142"/>
        <v>0</v>
      </c>
      <c r="BN71" s="76" t="str">
        <f t="shared" si="143"/>
        <v>0</v>
      </c>
      <c r="BO71" s="76" t="str">
        <f t="shared" si="144"/>
        <v>0</v>
      </c>
      <c r="BP71" s="76" t="str">
        <f t="shared" si="145"/>
        <v>0</v>
      </c>
      <c r="BQ71" s="76" t="str">
        <f t="shared" si="146"/>
        <v>0</v>
      </c>
      <c r="BR71" s="76" t="str">
        <f t="shared" si="147"/>
        <v>0</v>
      </c>
      <c r="BS71" s="76" t="str">
        <f t="shared" si="148"/>
        <v>0</v>
      </c>
      <c r="BT71" s="76" t="str">
        <f t="shared" si="149"/>
        <v>0</v>
      </c>
      <c r="BU71" s="76" t="str">
        <f t="shared" si="150"/>
        <v>0</v>
      </c>
      <c r="BV71" s="76" t="str">
        <f t="shared" si="151"/>
        <v>0</v>
      </c>
      <c r="BW71" s="76" t="str">
        <f t="shared" si="152"/>
        <v>0</v>
      </c>
      <c r="BZ71" s="127"/>
    </row>
    <row r="72" spans="1:78" ht="20.100000000000001" customHeight="1" thickBot="1" x14ac:dyDescent="0.35">
      <c r="A72" s="53"/>
      <c r="B72" s="153" t="s">
        <v>65</v>
      </c>
      <c r="C72" s="153">
        <v>0.70833333333333337</v>
      </c>
      <c r="D72" s="196" t="s">
        <v>292</v>
      </c>
      <c r="E72" s="197"/>
      <c r="F72" s="197"/>
      <c r="G72" s="197"/>
      <c r="H72" s="198"/>
      <c r="I72" s="148"/>
      <c r="J72" s="148"/>
      <c r="K72" s="163"/>
      <c r="L72" s="164"/>
      <c r="M72" s="165"/>
      <c r="N72" s="67"/>
      <c r="O72" s="66"/>
      <c r="P72" s="66"/>
      <c r="Q72" s="66"/>
      <c r="R72" s="66"/>
      <c r="S72" s="66"/>
      <c r="T72" s="67"/>
      <c r="U72" s="67"/>
      <c r="V72" s="66"/>
      <c r="W72" s="66"/>
      <c r="X72" s="66"/>
      <c r="Y72" s="66"/>
      <c r="Z72" s="66"/>
      <c r="AA72" s="67"/>
      <c r="AB72" s="67"/>
      <c r="AC72" s="66"/>
      <c r="AD72" s="66"/>
      <c r="AE72" s="66"/>
      <c r="AF72" s="66"/>
      <c r="AG72" s="66"/>
      <c r="AH72" s="67"/>
      <c r="AI72" s="67"/>
      <c r="AJ72" s="66"/>
      <c r="AK72" s="66"/>
      <c r="AL72" s="66"/>
      <c r="AM72" s="66"/>
      <c r="AN72" s="66"/>
      <c r="AO72" s="67"/>
      <c r="AP72" s="67"/>
      <c r="AQ72" s="66"/>
      <c r="AR72" s="66"/>
      <c r="AS72" s="87"/>
      <c r="AT72" s="76">
        <f>COUNTIF($N72:$AR72,"a")</f>
        <v>0</v>
      </c>
      <c r="AU72" s="76">
        <f>COUNTIF($N72:$AR72,"b")</f>
        <v>0</v>
      </c>
      <c r="AV72" s="76">
        <f>COUNTIF($N72:$AR72,"c")</f>
        <v>0</v>
      </c>
      <c r="AW72" s="76">
        <f>COUNTIF($N72:$AR72,"d")</f>
        <v>0</v>
      </c>
      <c r="AX72" s="76">
        <f>COUNTIF($N72:$AR72,"e")</f>
        <v>0</v>
      </c>
      <c r="AY72" s="76">
        <f>COUNTIF($N72:$AR72,"f")</f>
        <v>0</v>
      </c>
      <c r="AZ72" s="76">
        <f>COUNTIF($N72:$AR72,"g")</f>
        <v>0</v>
      </c>
      <c r="BA72" s="76">
        <f>COUNTIF($N72:$AR72,"h")</f>
        <v>0</v>
      </c>
      <c r="BB72" s="76">
        <f>COUNTIF($N72:$AR72,"i")</f>
        <v>0</v>
      </c>
      <c r="BC72" s="76">
        <f>COUNTIF($N72:$AR72,"j")</f>
        <v>0</v>
      </c>
      <c r="BD72" s="76">
        <f>COUNTIF($N72:$AR72,"k")</f>
        <v>0</v>
      </c>
      <c r="BE72" s="76">
        <f>COUNTIF($N72:$AR72,"l")</f>
        <v>0</v>
      </c>
      <c r="BF72" s="76">
        <f>COUNTIF($N72:$AR72,"m")</f>
        <v>0</v>
      </c>
      <c r="BG72" s="76">
        <f>COUNTIF($N72:$AR72,"n")</f>
        <v>0</v>
      </c>
      <c r="BH72" s="76">
        <f>COUNTIF($N72:$AR72,"o")</f>
        <v>0</v>
      </c>
      <c r="BI72" s="76" t="str">
        <f t="shared" si="138"/>
        <v>0</v>
      </c>
      <c r="BJ72" s="76" t="str">
        <f t="shared" si="139"/>
        <v>0</v>
      </c>
      <c r="BK72" s="76" t="str">
        <f t="shared" si="140"/>
        <v>0</v>
      </c>
      <c r="BL72" s="76" t="str">
        <f t="shared" si="141"/>
        <v>0</v>
      </c>
      <c r="BM72" s="76" t="str">
        <f t="shared" si="142"/>
        <v>0</v>
      </c>
      <c r="BN72" s="76" t="str">
        <f t="shared" si="143"/>
        <v>0</v>
      </c>
      <c r="BO72" s="76" t="str">
        <f t="shared" si="144"/>
        <v>0</v>
      </c>
      <c r="BP72" s="76" t="str">
        <f t="shared" si="145"/>
        <v>0</v>
      </c>
      <c r="BQ72" s="76" t="str">
        <f t="shared" si="146"/>
        <v>0</v>
      </c>
      <c r="BR72" s="76" t="str">
        <f t="shared" si="147"/>
        <v>0</v>
      </c>
      <c r="BS72" s="76" t="str">
        <f t="shared" si="148"/>
        <v>0</v>
      </c>
      <c r="BT72" s="76" t="str">
        <f t="shared" si="149"/>
        <v>0</v>
      </c>
      <c r="BU72" s="76" t="str">
        <f t="shared" si="150"/>
        <v>0</v>
      </c>
      <c r="BV72" s="76" t="str">
        <f t="shared" si="151"/>
        <v>0</v>
      </c>
      <c r="BW72" s="76" t="str">
        <f t="shared" si="152"/>
        <v>0</v>
      </c>
      <c r="BZ72" s="127"/>
    </row>
    <row r="73" spans="1:78" ht="38.25" thickBot="1" x14ac:dyDescent="0.35">
      <c r="A73" s="53"/>
      <c r="B73" s="153" t="s">
        <v>65</v>
      </c>
      <c r="C73" s="153">
        <v>0.71180555555555547</v>
      </c>
      <c r="D73" s="160" t="s">
        <v>386</v>
      </c>
      <c r="E73" s="160" t="s">
        <v>325</v>
      </c>
      <c r="F73" s="160" t="s">
        <v>353</v>
      </c>
      <c r="G73" s="160" t="s">
        <v>304</v>
      </c>
      <c r="H73" s="160" t="s">
        <v>304</v>
      </c>
      <c r="I73" s="148"/>
      <c r="J73" s="148"/>
      <c r="K73" s="163"/>
      <c r="L73" s="164"/>
      <c r="M73" s="165"/>
      <c r="N73" s="67"/>
      <c r="O73" s="66"/>
      <c r="P73" s="66"/>
      <c r="Q73" s="66"/>
      <c r="R73" s="66"/>
      <c r="S73" s="66"/>
      <c r="T73" s="67"/>
      <c r="U73" s="67"/>
      <c r="V73" s="66"/>
      <c r="W73" s="66"/>
      <c r="X73" s="66"/>
      <c r="Y73" s="66"/>
      <c r="Z73" s="66"/>
      <c r="AA73" s="67"/>
      <c r="AB73" s="67"/>
      <c r="AC73" s="66"/>
      <c r="AD73" s="66"/>
      <c r="AE73" s="66"/>
      <c r="AF73" s="66"/>
      <c r="AG73" s="66"/>
      <c r="AH73" s="67"/>
      <c r="AI73" s="67"/>
      <c r="AJ73" s="66"/>
      <c r="AK73" s="66"/>
      <c r="AL73" s="66"/>
      <c r="AM73" s="66"/>
      <c r="AN73" s="66"/>
      <c r="AO73" s="67"/>
      <c r="AP73" s="67"/>
      <c r="AQ73" s="66"/>
      <c r="AR73" s="66"/>
      <c r="AS73" s="87"/>
      <c r="AT73" s="76">
        <f>COUNTIF($N73:$AR73,"a")</f>
        <v>0</v>
      </c>
      <c r="AU73" s="76">
        <f>COUNTIF($N73:$AR73,"b")</f>
        <v>0</v>
      </c>
      <c r="AV73" s="76">
        <f>COUNTIF($N73:$AR73,"c")</f>
        <v>0</v>
      </c>
      <c r="AW73" s="76">
        <f>COUNTIF($N73:$AR73,"d")</f>
        <v>0</v>
      </c>
      <c r="AX73" s="76">
        <f>COUNTIF($N73:$AR73,"e")</f>
        <v>0</v>
      </c>
      <c r="AY73" s="76">
        <f>COUNTIF($N73:$AR73,"f")</f>
        <v>0</v>
      </c>
      <c r="AZ73" s="76">
        <f>COUNTIF($N73:$AR73,"g")</f>
        <v>0</v>
      </c>
      <c r="BA73" s="76">
        <f>COUNTIF($N73:$AR73,"h")</f>
        <v>0</v>
      </c>
      <c r="BB73" s="76">
        <f>COUNTIF($N73:$AR73,"i")</f>
        <v>0</v>
      </c>
      <c r="BC73" s="76">
        <f>COUNTIF($N73:$AR73,"j")</f>
        <v>0</v>
      </c>
      <c r="BD73" s="76">
        <f>COUNTIF($N73:$AR73,"k")</f>
        <v>0</v>
      </c>
      <c r="BE73" s="76">
        <f>COUNTIF($N73:$AR73,"l")</f>
        <v>0</v>
      </c>
      <c r="BF73" s="76">
        <f>COUNTIF($N73:$AR73,"m")</f>
        <v>0</v>
      </c>
      <c r="BG73" s="76">
        <f>COUNTIF($N73:$AR73,"n")</f>
        <v>0</v>
      </c>
      <c r="BH73" s="76">
        <f>COUNTIF($N73:$AR73,"o")</f>
        <v>0</v>
      </c>
      <c r="BI73" s="76" t="str">
        <f t="shared" si="138"/>
        <v>0</v>
      </c>
      <c r="BJ73" s="76" t="str">
        <f t="shared" si="139"/>
        <v>0</v>
      </c>
      <c r="BK73" s="76" t="str">
        <f t="shared" si="140"/>
        <v>0</v>
      </c>
      <c r="BL73" s="76" t="str">
        <f t="shared" si="141"/>
        <v>0</v>
      </c>
      <c r="BM73" s="76" t="str">
        <f t="shared" si="142"/>
        <v>0</v>
      </c>
      <c r="BN73" s="76" t="str">
        <f t="shared" si="143"/>
        <v>0</v>
      </c>
      <c r="BO73" s="76" t="str">
        <f t="shared" si="144"/>
        <v>0</v>
      </c>
      <c r="BP73" s="76" t="str">
        <f t="shared" si="145"/>
        <v>0</v>
      </c>
      <c r="BQ73" s="76" t="str">
        <f t="shared" si="146"/>
        <v>0</v>
      </c>
      <c r="BR73" s="76" t="str">
        <f t="shared" si="147"/>
        <v>0</v>
      </c>
      <c r="BS73" s="76" t="str">
        <f t="shared" si="148"/>
        <v>0</v>
      </c>
      <c r="BT73" s="76" t="str">
        <f t="shared" si="149"/>
        <v>0</v>
      </c>
      <c r="BU73" s="76" t="str">
        <f t="shared" si="150"/>
        <v>0</v>
      </c>
      <c r="BV73" s="76" t="str">
        <f t="shared" si="151"/>
        <v>0</v>
      </c>
      <c r="BW73" s="76" t="str">
        <f t="shared" si="152"/>
        <v>0</v>
      </c>
      <c r="BZ73" s="127"/>
    </row>
    <row r="74" spans="1:78" ht="20.100000000000001" customHeight="1" thickBot="1" x14ac:dyDescent="0.35">
      <c r="A74" s="53"/>
      <c r="B74" s="141" t="s">
        <v>66</v>
      </c>
      <c r="C74" s="141">
        <v>0.7284722222222223</v>
      </c>
      <c r="D74" s="157" t="s">
        <v>144</v>
      </c>
      <c r="E74" s="149" t="s">
        <v>165</v>
      </c>
      <c r="F74" s="149" t="s">
        <v>186</v>
      </c>
      <c r="G74" s="149" t="s">
        <v>207</v>
      </c>
      <c r="H74" s="158" t="s">
        <v>228</v>
      </c>
      <c r="I74" s="151">
        <v>165</v>
      </c>
      <c r="J74" s="151">
        <f>$I74*'Campaign Total'!$F$49</f>
        <v>173.25</v>
      </c>
      <c r="K74" s="163">
        <f t="shared" si="23"/>
        <v>0</v>
      </c>
      <c r="L74" s="164">
        <f t="shared" si="24"/>
        <v>0</v>
      </c>
      <c r="M74" s="165"/>
      <c r="N74" s="67"/>
      <c r="O74" s="68"/>
      <c r="P74" s="68"/>
      <c r="Q74" s="68"/>
      <c r="R74" s="68"/>
      <c r="S74" s="68"/>
      <c r="T74" s="67"/>
      <c r="U74" s="67"/>
      <c r="V74" s="68"/>
      <c r="W74" s="68"/>
      <c r="X74" s="68"/>
      <c r="Y74" s="68"/>
      <c r="Z74" s="68"/>
      <c r="AA74" s="67"/>
      <c r="AB74" s="67"/>
      <c r="AC74" s="68"/>
      <c r="AD74" s="68"/>
      <c r="AE74" s="68"/>
      <c r="AF74" s="68"/>
      <c r="AG74" s="68"/>
      <c r="AH74" s="67"/>
      <c r="AI74" s="67"/>
      <c r="AJ74" s="68"/>
      <c r="AK74" s="68"/>
      <c r="AL74" s="68"/>
      <c r="AM74" s="68"/>
      <c r="AN74" s="68"/>
      <c r="AO74" s="67"/>
      <c r="AP74" s="67"/>
      <c r="AQ74" s="68"/>
      <c r="AR74" s="68"/>
      <c r="AS74" s="87"/>
      <c r="AT74" s="76">
        <f>COUNTIF($N74:$AR74,"a")</f>
        <v>0</v>
      </c>
      <c r="AU74" s="76">
        <f>COUNTIF($N74:$AR74,"b")</f>
        <v>0</v>
      </c>
      <c r="AV74" s="76">
        <f>COUNTIF($N74:$AR74,"c")</f>
        <v>0</v>
      </c>
      <c r="AW74" s="76">
        <f>COUNTIF($N74:$AR74,"d")</f>
        <v>0</v>
      </c>
      <c r="AX74" s="76">
        <f>COUNTIF($N74:$AR74,"e")</f>
        <v>0</v>
      </c>
      <c r="AY74" s="76">
        <f>COUNTIF($N74:$AR74,"f")</f>
        <v>0</v>
      </c>
      <c r="AZ74" s="76">
        <f>COUNTIF($N74:$AR74,"g")</f>
        <v>0</v>
      </c>
      <c r="BA74" s="76">
        <f>COUNTIF($N74:$AR74,"h")</f>
        <v>0</v>
      </c>
      <c r="BB74" s="76">
        <f>COUNTIF($N74:$AR74,"i")</f>
        <v>0</v>
      </c>
      <c r="BC74" s="76">
        <f>COUNTIF($N74:$AR74,"j")</f>
        <v>0</v>
      </c>
      <c r="BD74" s="76">
        <f>COUNTIF($N74:$AR74,"k")</f>
        <v>0</v>
      </c>
      <c r="BE74" s="76">
        <f>COUNTIF($N74:$AR74,"l")</f>
        <v>0</v>
      </c>
      <c r="BF74" s="76">
        <f>COUNTIF($N74:$AR74,"m")</f>
        <v>0</v>
      </c>
      <c r="BG74" s="76">
        <f>COUNTIF($N74:$AR74,"n")</f>
        <v>0</v>
      </c>
      <c r="BH74" s="76">
        <f>COUNTIF($N74:$AR74,"o")</f>
        <v>0</v>
      </c>
      <c r="BI74" s="76" t="str">
        <f t="shared" si="138"/>
        <v>0</v>
      </c>
      <c r="BJ74" s="76" t="str">
        <f t="shared" si="139"/>
        <v>0</v>
      </c>
      <c r="BK74" s="76" t="str">
        <f t="shared" si="140"/>
        <v>0</v>
      </c>
      <c r="BL74" s="76" t="str">
        <f t="shared" si="141"/>
        <v>0</v>
      </c>
      <c r="BM74" s="76" t="str">
        <f t="shared" si="142"/>
        <v>0</v>
      </c>
      <c r="BN74" s="76" t="str">
        <f t="shared" si="143"/>
        <v>0</v>
      </c>
      <c r="BO74" s="76" t="str">
        <f t="shared" si="144"/>
        <v>0</v>
      </c>
      <c r="BP74" s="76" t="str">
        <f t="shared" si="145"/>
        <v>0</v>
      </c>
      <c r="BQ74" s="76" t="str">
        <f t="shared" si="146"/>
        <v>0</v>
      </c>
      <c r="BR74" s="76" t="str">
        <f t="shared" si="147"/>
        <v>0</v>
      </c>
      <c r="BS74" s="76" t="str">
        <f t="shared" si="148"/>
        <v>0</v>
      </c>
      <c r="BT74" s="76" t="str">
        <f t="shared" si="149"/>
        <v>0</v>
      </c>
      <c r="BU74" s="76" t="str">
        <f t="shared" si="150"/>
        <v>0</v>
      </c>
      <c r="BV74" s="76" t="str">
        <f t="shared" si="151"/>
        <v>0</v>
      </c>
      <c r="BW74" s="76" t="str">
        <f t="shared" si="152"/>
        <v>0</v>
      </c>
      <c r="BZ74" s="127"/>
    </row>
    <row r="75" spans="1:78" ht="20.100000000000001" customHeight="1" thickBot="1" x14ac:dyDescent="0.35">
      <c r="A75" s="53"/>
      <c r="B75" s="153" t="s">
        <v>65</v>
      </c>
      <c r="C75" s="153">
        <v>0.72916666666666663</v>
      </c>
      <c r="D75" s="193" t="s">
        <v>327</v>
      </c>
      <c r="E75" s="194"/>
      <c r="F75" s="194"/>
      <c r="G75" s="194"/>
      <c r="H75" s="195"/>
      <c r="I75" s="148"/>
      <c r="J75" s="148"/>
      <c r="K75" s="163"/>
      <c r="L75" s="164"/>
      <c r="M75" s="165"/>
      <c r="N75" s="67"/>
      <c r="O75" s="66"/>
      <c r="P75" s="66"/>
      <c r="Q75" s="66"/>
      <c r="R75" s="66"/>
      <c r="S75" s="66"/>
      <c r="T75" s="67"/>
      <c r="U75" s="67"/>
      <c r="V75" s="66"/>
      <c r="W75" s="66"/>
      <c r="X75" s="66"/>
      <c r="Y75" s="66"/>
      <c r="Z75" s="66"/>
      <c r="AA75" s="67"/>
      <c r="AB75" s="67"/>
      <c r="AC75" s="66"/>
      <c r="AD75" s="66"/>
      <c r="AE75" s="66"/>
      <c r="AF75" s="66"/>
      <c r="AG75" s="66"/>
      <c r="AH75" s="67"/>
      <c r="AI75" s="67"/>
      <c r="AJ75" s="66"/>
      <c r="AK75" s="66"/>
      <c r="AL75" s="66"/>
      <c r="AM75" s="66"/>
      <c r="AN75" s="66"/>
      <c r="AO75" s="67"/>
      <c r="AP75" s="67"/>
      <c r="AQ75" s="66"/>
      <c r="AR75" s="66"/>
      <c r="AS75" s="87"/>
      <c r="AT75" s="76">
        <f>COUNTIF($N75:$AR75,"a")</f>
        <v>0</v>
      </c>
      <c r="AU75" s="76">
        <f>COUNTIF($N75:$AR75,"b")</f>
        <v>0</v>
      </c>
      <c r="AV75" s="76">
        <f>COUNTIF($N75:$AR75,"c")</f>
        <v>0</v>
      </c>
      <c r="AW75" s="76">
        <f>COUNTIF($N75:$AR75,"d")</f>
        <v>0</v>
      </c>
      <c r="AX75" s="76">
        <f>COUNTIF($N75:$AR75,"e")</f>
        <v>0</v>
      </c>
      <c r="AY75" s="76">
        <f>COUNTIF($N75:$AR75,"f")</f>
        <v>0</v>
      </c>
      <c r="AZ75" s="76">
        <f>COUNTIF($N75:$AR75,"g")</f>
        <v>0</v>
      </c>
      <c r="BA75" s="76">
        <f>COUNTIF($N75:$AR75,"h")</f>
        <v>0</v>
      </c>
      <c r="BB75" s="76">
        <f>COUNTIF($N75:$AR75,"i")</f>
        <v>0</v>
      </c>
      <c r="BC75" s="76">
        <f>COUNTIF($N75:$AR75,"j")</f>
        <v>0</v>
      </c>
      <c r="BD75" s="76">
        <f>COUNTIF($N75:$AR75,"k")</f>
        <v>0</v>
      </c>
      <c r="BE75" s="76">
        <f>COUNTIF($N75:$AR75,"l")</f>
        <v>0</v>
      </c>
      <c r="BF75" s="76">
        <f>COUNTIF($N75:$AR75,"m")</f>
        <v>0</v>
      </c>
      <c r="BG75" s="76">
        <f>COUNTIF($N75:$AR75,"n")</f>
        <v>0</v>
      </c>
      <c r="BH75" s="76">
        <f>COUNTIF($N75:$AR75,"o")</f>
        <v>0</v>
      </c>
      <c r="BI75" s="76" t="str">
        <f t="shared" si="138"/>
        <v>0</v>
      </c>
      <c r="BJ75" s="76" t="str">
        <f t="shared" si="139"/>
        <v>0</v>
      </c>
      <c r="BK75" s="76" t="str">
        <f t="shared" si="140"/>
        <v>0</v>
      </c>
      <c r="BL75" s="76" t="str">
        <f t="shared" si="141"/>
        <v>0</v>
      </c>
      <c r="BM75" s="76" t="str">
        <f t="shared" si="142"/>
        <v>0</v>
      </c>
      <c r="BN75" s="76" t="str">
        <f t="shared" si="143"/>
        <v>0</v>
      </c>
      <c r="BO75" s="76" t="str">
        <f t="shared" si="144"/>
        <v>0</v>
      </c>
      <c r="BP75" s="76" t="str">
        <f t="shared" si="145"/>
        <v>0</v>
      </c>
      <c r="BQ75" s="76" t="str">
        <f t="shared" si="146"/>
        <v>0</v>
      </c>
      <c r="BR75" s="76" t="str">
        <f t="shared" si="147"/>
        <v>0</v>
      </c>
      <c r="BS75" s="76" t="str">
        <f t="shared" si="148"/>
        <v>0</v>
      </c>
      <c r="BT75" s="76" t="str">
        <f t="shared" si="149"/>
        <v>0</v>
      </c>
      <c r="BU75" s="76" t="str">
        <f t="shared" si="150"/>
        <v>0</v>
      </c>
      <c r="BV75" s="76" t="str">
        <f t="shared" si="151"/>
        <v>0</v>
      </c>
      <c r="BW75" s="76" t="str">
        <f t="shared" si="152"/>
        <v>0</v>
      </c>
      <c r="BZ75" s="127"/>
    </row>
    <row r="76" spans="1:78" ht="20.100000000000001" customHeight="1" thickBot="1" x14ac:dyDescent="0.35">
      <c r="A76" s="53"/>
      <c r="B76" s="141" t="s">
        <v>66</v>
      </c>
      <c r="C76" s="141">
        <v>0.74930555555555556</v>
      </c>
      <c r="D76" s="157" t="s">
        <v>306</v>
      </c>
      <c r="E76" s="149" t="s">
        <v>307</v>
      </c>
      <c r="F76" s="149" t="s">
        <v>308</v>
      </c>
      <c r="G76" s="149" t="s">
        <v>309</v>
      </c>
      <c r="H76" s="158" t="s">
        <v>310</v>
      </c>
      <c r="I76" s="151">
        <v>285</v>
      </c>
      <c r="J76" s="151">
        <f>$I76*'Campaign Total'!$F$49</f>
        <v>299.25</v>
      </c>
      <c r="K76" s="163">
        <f t="shared" ref="K76" si="155">SUM(AT76:BH76)</f>
        <v>0</v>
      </c>
      <c r="L76" s="164">
        <f t="shared" ref="L76" si="156">SUM(BI76:BW76)</f>
        <v>0</v>
      </c>
      <c r="M76" s="165"/>
      <c r="N76" s="67"/>
      <c r="O76" s="68"/>
      <c r="P76" s="68"/>
      <c r="Q76" s="68"/>
      <c r="R76" s="68"/>
      <c r="S76" s="68"/>
      <c r="T76" s="67"/>
      <c r="U76" s="67"/>
      <c r="V76" s="68"/>
      <c r="W76" s="68"/>
      <c r="X76" s="68"/>
      <c r="Y76" s="68"/>
      <c r="Z76" s="68"/>
      <c r="AA76" s="67"/>
      <c r="AB76" s="67"/>
      <c r="AC76" s="68"/>
      <c r="AD76" s="68"/>
      <c r="AE76" s="68"/>
      <c r="AF76" s="68"/>
      <c r="AG76" s="68"/>
      <c r="AH76" s="67"/>
      <c r="AI76" s="67"/>
      <c r="AJ76" s="68"/>
      <c r="AK76" s="68"/>
      <c r="AL76" s="68"/>
      <c r="AM76" s="68"/>
      <c r="AN76" s="68"/>
      <c r="AO76" s="67"/>
      <c r="AP76" s="67"/>
      <c r="AQ76" s="68"/>
      <c r="AR76" s="68"/>
      <c r="AS76" s="87"/>
      <c r="AT76" s="76">
        <f>COUNTIF($N76:$AR76,"a")</f>
        <v>0</v>
      </c>
      <c r="AU76" s="76">
        <f>COUNTIF($N76:$AR76,"b")</f>
        <v>0</v>
      </c>
      <c r="AV76" s="76">
        <f>COUNTIF($N76:$AR76,"c")</f>
        <v>0</v>
      </c>
      <c r="AW76" s="76">
        <f>COUNTIF($N76:$AR76,"d")</f>
        <v>0</v>
      </c>
      <c r="AX76" s="76">
        <f>COUNTIF($N76:$AR76,"e")</f>
        <v>0</v>
      </c>
      <c r="AY76" s="76">
        <f>COUNTIF($N76:$AR76,"f")</f>
        <v>0</v>
      </c>
      <c r="AZ76" s="76">
        <f>COUNTIF($N76:$AR76,"g")</f>
        <v>0</v>
      </c>
      <c r="BA76" s="76">
        <f>COUNTIF($N76:$AR76,"h")</f>
        <v>0</v>
      </c>
      <c r="BB76" s="76">
        <f>COUNTIF($N76:$AR76,"i")</f>
        <v>0</v>
      </c>
      <c r="BC76" s="76">
        <f>COUNTIF($N76:$AR76,"j")</f>
        <v>0</v>
      </c>
      <c r="BD76" s="76">
        <f>COUNTIF($N76:$AR76,"k")</f>
        <v>0</v>
      </c>
      <c r="BE76" s="76">
        <f>COUNTIF($N76:$AR76,"l")</f>
        <v>0</v>
      </c>
      <c r="BF76" s="76">
        <f>COUNTIF($N76:$AR76,"m")</f>
        <v>0</v>
      </c>
      <c r="BG76" s="76">
        <f>COUNTIF($N76:$AR76,"n")</f>
        <v>0</v>
      </c>
      <c r="BH76" s="76">
        <f>COUNTIF($N76:$AR76,"o")</f>
        <v>0</v>
      </c>
      <c r="BI76" s="76" t="str">
        <f t="shared" ref="BI76" si="157">IF(AT76&gt;0,($J76*AT76*$F$14),"0")</f>
        <v>0</v>
      </c>
      <c r="BJ76" s="76" t="str">
        <f t="shared" ref="BJ76" si="158">IF(AU76&gt;0,($J76*AU76*$F$15),"0")</f>
        <v>0</v>
      </c>
      <c r="BK76" s="76" t="str">
        <f t="shared" ref="BK76" si="159">IF(AV76&gt;0,($J76*AV76*$F$16),"0")</f>
        <v>0</v>
      </c>
      <c r="BL76" s="76" t="str">
        <f t="shared" ref="BL76" si="160">IF(AW76&gt;0,($J76*AW76*$F$17),"0")</f>
        <v>0</v>
      </c>
      <c r="BM76" s="76" t="str">
        <f t="shared" ref="BM76" si="161">IF(AX76&gt;0,($J76*AX76*$F$17),"0")</f>
        <v>0</v>
      </c>
      <c r="BN76" s="76" t="str">
        <f t="shared" ref="BN76" si="162">IF(AY76&gt;0,($J76*AY76*$F$19),"0")</f>
        <v>0</v>
      </c>
      <c r="BO76" s="76" t="str">
        <f t="shared" ref="BO76" si="163">IF(AZ76&gt;0,($J76*AZ76*$F$20),"0")</f>
        <v>0</v>
      </c>
      <c r="BP76" s="76" t="str">
        <f t="shared" ref="BP76" si="164">IF(BA76&gt;0,($J76*BA76*$F$21),"0")</f>
        <v>0</v>
      </c>
      <c r="BQ76" s="76" t="str">
        <f t="shared" ref="BQ76" si="165">IF(BB76&gt;0,($J76*BB76*$F$22),"0")</f>
        <v>0</v>
      </c>
      <c r="BR76" s="76" t="str">
        <f t="shared" ref="BR76" si="166">IF(BC76&gt;0,($J76*BC76*$F$23),"0")</f>
        <v>0</v>
      </c>
      <c r="BS76" s="76" t="str">
        <f t="shared" ref="BS76" si="167">IF(BD76&gt;0,($J76*BD76*$F$24),"0")</f>
        <v>0</v>
      </c>
      <c r="BT76" s="76" t="str">
        <f t="shared" ref="BT76" si="168">IF(BE76&gt;0,($J76*BE76*$F$25),"0")</f>
        <v>0</v>
      </c>
      <c r="BU76" s="76" t="str">
        <f t="shared" ref="BU76" si="169">IF(BF76&gt;0,($J76*BF76*$F$26),"0")</f>
        <v>0</v>
      </c>
      <c r="BV76" s="76" t="str">
        <f t="shared" ref="BV76" si="170">IF(BG76&gt;0,($J76*BG76*$F$27),"0")</f>
        <v>0</v>
      </c>
      <c r="BW76" s="76" t="str">
        <f t="shared" ref="BW76" si="171">IF(BH76&gt;0,($J76*BH76*$F$28),"0")</f>
        <v>0</v>
      </c>
      <c r="BZ76" s="127"/>
    </row>
    <row r="77" spans="1:78" ht="20.100000000000001" customHeight="1" thickBot="1" x14ac:dyDescent="0.35">
      <c r="A77" s="53"/>
      <c r="B77" s="153" t="s">
        <v>65</v>
      </c>
      <c r="C77" s="139">
        <v>0.75</v>
      </c>
      <c r="D77" s="196" t="s">
        <v>343</v>
      </c>
      <c r="E77" s="197"/>
      <c r="F77" s="197"/>
      <c r="G77" s="197"/>
      <c r="H77" s="198"/>
      <c r="I77" s="148"/>
      <c r="J77" s="148"/>
      <c r="K77" s="163"/>
      <c r="L77" s="164"/>
      <c r="M77" s="165"/>
      <c r="N77" s="67"/>
      <c r="O77" s="66"/>
      <c r="P77" s="66"/>
      <c r="Q77" s="66"/>
      <c r="R77" s="66"/>
      <c r="S77" s="66"/>
      <c r="T77" s="67"/>
      <c r="U77" s="67"/>
      <c r="V77" s="66"/>
      <c r="W77" s="66"/>
      <c r="X77" s="66"/>
      <c r="Y77" s="66"/>
      <c r="Z77" s="66"/>
      <c r="AA77" s="67"/>
      <c r="AB77" s="67"/>
      <c r="AC77" s="66"/>
      <c r="AD77" s="66"/>
      <c r="AE77" s="66"/>
      <c r="AF77" s="66"/>
      <c r="AG77" s="66"/>
      <c r="AH77" s="67"/>
      <c r="AI77" s="67"/>
      <c r="AJ77" s="66"/>
      <c r="AK77" s="66"/>
      <c r="AL77" s="66"/>
      <c r="AM77" s="66"/>
      <c r="AN77" s="66"/>
      <c r="AO77" s="67"/>
      <c r="AP77" s="67"/>
      <c r="AQ77" s="66"/>
      <c r="AR77" s="66"/>
      <c r="AS77" s="87"/>
      <c r="AT77" s="76">
        <f>COUNTIF($N77:$AR77,"a")</f>
        <v>0</v>
      </c>
      <c r="AU77" s="76">
        <f>COUNTIF($N77:$AR77,"b")</f>
        <v>0</v>
      </c>
      <c r="AV77" s="76">
        <f>COUNTIF($N77:$AR77,"c")</f>
        <v>0</v>
      </c>
      <c r="AW77" s="76">
        <f>COUNTIF($N77:$AR77,"d")</f>
        <v>0</v>
      </c>
      <c r="AX77" s="76">
        <f>COUNTIF($N77:$AR77,"e")</f>
        <v>0</v>
      </c>
      <c r="AY77" s="76">
        <f>COUNTIF($N77:$AR77,"f")</f>
        <v>0</v>
      </c>
      <c r="AZ77" s="76">
        <f>COUNTIF($N77:$AR77,"g")</f>
        <v>0</v>
      </c>
      <c r="BA77" s="76">
        <f>COUNTIF($N77:$AR77,"h")</f>
        <v>0</v>
      </c>
      <c r="BB77" s="76">
        <f>COUNTIF($N77:$AR77,"i")</f>
        <v>0</v>
      </c>
      <c r="BC77" s="76">
        <f>COUNTIF($N77:$AR77,"j")</f>
        <v>0</v>
      </c>
      <c r="BD77" s="76">
        <f>COUNTIF($N77:$AR77,"k")</f>
        <v>0</v>
      </c>
      <c r="BE77" s="76">
        <f>COUNTIF($N77:$AR77,"l")</f>
        <v>0</v>
      </c>
      <c r="BF77" s="76">
        <f>COUNTIF($N77:$AR77,"m")</f>
        <v>0</v>
      </c>
      <c r="BG77" s="76">
        <f>COUNTIF($N77:$AR77,"n")</f>
        <v>0</v>
      </c>
      <c r="BH77" s="76">
        <f>COUNTIF($N77:$AR77,"o")</f>
        <v>0</v>
      </c>
      <c r="BI77" s="76" t="str">
        <f t="shared" si="138"/>
        <v>0</v>
      </c>
      <c r="BJ77" s="76" t="str">
        <f t="shared" si="139"/>
        <v>0</v>
      </c>
      <c r="BK77" s="76" t="str">
        <f t="shared" si="140"/>
        <v>0</v>
      </c>
      <c r="BL77" s="76" t="str">
        <f t="shared" si="141"/>
        <v>0</v>
      </c>
      <c r="BM77" s="76" t="str">
        <f t="shared" si="142"/>
        <v>0</v>
      </c>
      <c r="BN77" s="76" t="str">
        <f t="shared" si="143"/>
        <v>0</v>
      </c>
      <c r="BO77" s="76" t="str">
        <f t="shared" si="144"/>
        <v>0</v>
      </c>
      <c r="BP77" s="76" t="str">
        <f t="shared" si="145"/>
        <v>0</v>
      </c>
      <c r="BQ77" s="76" t="str">
        <f t="shared" si="146"/>
        <v>0</v>
      </c>
      <c r="BR77" s="76" t="str">
        <f t="shared" si="147"/>
        <v>0</v>
      </c>
      <c r="BS77" s="76" t="str">
        <f t="shared" si="148"/>
        <v>0</v>
      </c>
      <c r="BT77" s="76" t="str">
        <f t="shared" si="149"/>
        <v>0</v>
      </c>
      <c r="BU77" s="76" t="str">
        <f t="shared" si="150"/>
        <v>0</v>
      </c>
      <c r="BV77" s="76" t="str">
        <f t="shared" si="151"/>
        <v>0</v>
      </c>
      <c r="BW77" s="76" t="str">
        <f t="shared" si="152"/>
        <v>0</v>
      </c>
      <c r="BZ77" s="127"/>
    </row>
    <row r="78" spans="1:78" ht="20.100000000000001" customHeight="1" thickBot="1" x14ac:dyDescent="0.35">
      <c r="A78" s="54"/>
      <c r="B78" s="141" t="s">
        <v>66</v>
      </c>
      <c r="C78" s="141">
        <v>0.77013888888888893</v>
      </c>
      <c r="D78" s="158" t="s">
        <v>145</v>
      </c>
      <c r="E78" s="158" t="s">
        <v>166</v>
      </c>
      <c r="F78" s="158" t="s">
        <v>187</v>
      </c>
      <c r="G78" s="158" t="s">
        <v>208</v>
      </c>
      <c r="H78" s="158" t="s">
        <v>229</v>
      </c>
      <c r="I78" s="151">
        <v>213</v>
      </c>
      <c r="J78" s="151">
        <f>$I78*'Campaign Total'!$F$49</f>
        <v>223.65</v>
      </c>
      <c r="K78" s="163">
        <f t="shared" ref="K78" si="172">SUM(AT78:BH78)</f>
        <v>0</v>
      </c>
      <c r="L78" s="164">
        <f t="shared" ref="L78" si="173">SUM(BI78:BW78)</f>
        <v>0</v>
      </c>
      <c r="M78" s="165"/>
      <c r="N78" s="67"/>
      <c r="O78" s="68"/>
      <c r="P78" s="68"/>
      <c r="Q78" s="68"/>
      <c r="R78" s="68"/>
      <c r="S78" s="68"/>
      <c r="T78" s="67"/>
      <c r="U78" s="67"/>
      <c r="V78" s="68"/>
      <c r="W78" s="68"/>
      <c r="X78" s="68"/>
      <c r="Y78" s="68"/>
      <c r="Z78" s="68"/>
      <c r="AA78" s="67"/>
      <c r="AB78" s="67"/>
      <c r="AC78" s="68"/>
      <c r="AD78" s="68"/>
      <c r="AE78" s="68"/>
      <c r="AF78" s="68"/>
      <c r="AG78" s="68"/>
      <c r="AH78" s="67"/>
      <c r="AI78" s="67"/>
      <c r="AJ78" s="68"/>
      <c r="AK78" s="68"/>
      <c r="AL78" s="68"/>
      <c r="AM78" s="68"/>
      <c r="AN78" s="68"/>
      <c r="AO78" s="67"/>
      <c r="AP78" s="67"/>
      <c r="AQ78" s="68"/>
      <c r="AR78" s="68"/>
      <c r="AS78" s="87"/>
      <c r="AT78" s="76">
        <f>COUNTIF($N78:$AR78,"a")</f>
        <v>0</v>
      </c>
      <c r="AU78" s="76">
        <f>COUNTIF($N78:$AR78,"b")</f>
        <v>0</v>
      </c>
      <c r="AV78" s="76">
        <f>COUNTIF($N78:$AR78,"c")</f>
        <v>0</v>
      </c>
      <c r="AW78" s="76">
        <f>COUNTIF($N78:$AR78,"d")</f>
        <v>0</v>
      </c>
      <c r="AX78" s="76">
        <f>COUNTIF($N78:$AR78,"e")</f>
        <v>0</v>
      </c>
      <c r="AY78" s="76">
        <f>COUNTIF($N78:$AR78,"f")</f>
        <v>0</v>
      </c>
      <c r="AZ78" s="76">
        <f>COUNTIF($N78:$AR78,"g")</f>
        <v>0</v>
      </c>
      <c r="BA78" s="76">
        <f>COUNTIF($N78:$AR78,"h")</f>
        <v>0</v>
      </c>
      <c r="BB78" s="76">
        <f>COUNTIF($N78:$AR78,"i")</f>
        <v>0</v>
      </c>
      <c r="BC78" s="76">
        <f>COUNTIF($N78:$AR78,"j")</f>
        <v>0</v>
      </c>
      <c r="BD78" s="76">
        <f>COUNTIF($N78:$AR78,"k")</f>
        <v>0</v>
      </c>
      <c r="BE78" s="76">
        <f>COUNTIF($N78:$AR78,"l")</f>
        <v>0</v>
      </c>
      <c r="BF78" s="76">
        <f>COUNTIF($N78:$AR78,"m")</f>
        <v>0</v>
      </c>
      <c r="BG78" s="76">
        <f>COUNTIF($N78:$AR78,"n")</f>
        <v>0</v>
      </c>
      <c r="BH78" s="76">
        <f>COUNTIF($N78:$AR78,"o")</f>
        <v>0</v>
      </c>
      <c r="BI78" s="76" t="str">
        <f t="shared" si="138"/>
        <v>0</v>
      </c>
      <c r="BJ78" s="76" t="str">
        <f t="shared" si="139"/>
        <v>0</v>
      </c>
      <c r="BK78" s="76" t="str">
        <f t="shared" si="140"/>
        <v>0</v>
      </c>
      <c r="BL78" s="76" t="str">
        <f t="shared" si="141"/>
        <v>0</v>
      </c>
      <c r="BM78" s="76" t="str">
        <f t="shared" si="142"/>
        <v>0</v>
      </c>
      <c r="BN78" s="76" t="str">
        <f t="shared" si="143"/>
        <v>0</v>
      </c>
      <c r="BO78" s="76" t="str">
        <f t="shared" si="144"/>
        <v>0</v>
      </c>
      <c r="BP78" s="76" t="str">
        <f t="shared" si="145"/>
        <v>0</v>
      </c>
      <c r="BQ78" s="76" t="str">
        <f t="shared" si="146"/>
        <v>0</v>
      </c>
      <c r="BR78" s="76" t="str">
        <f t="shared" si="147"/>
        <v>0</v>
      </c>
      <c r="BS78" s="76" t="str">
        <f t="shared" si="148"/>
        <v>0</v>
      </c>
      <c r="BT78" s="76" t="str">
        <f t="shared" si="149"/>
        <v>0</v>
      </c>
      <c r="BU78" s="76" t="str">
        <f t="shared" si="150"/>
        <v>0</v>
      </c>
      <c r="BV78" s="76" t="str">
        <f t="shared" si="151"/>
        <v>0</v>
      </c>
      <c r="BW78" s="76" t="str">
        <f t="shared" si="152"/>
        <v>0</v>
      </c>
      <c r="BZ78" s="127"/>
    </row>
    <row r="79" spans="1:78" ht="20.100000000000001" customHeight="1" thickBot="1" x14ac:dyDescent="0.35">
      <c r="A79" s="53"/>
      <c r="B79" s="139" t="s">
        <v>65</v>
      </c>
      <c r="C79" s="139">
        <v>0.77083333333333337</v>
      </c>
      <c r="D79" s="196" t="s">
        <v>343</v>
      </c>
      <c r="E79" s="197"/>
      <c r="F79" s="197"/>
      <c r="G79" s="197"/>
      <c r="H79" s="198"/>
      <c r="I79" s="148"/>
      <c r="J79" s="148"/>
      <c r="K79" s="163"/>
      <c r="L79" s="164"/>
      <c r="M79" s="165"/>
      <c r="N79" s="67"/>
      <c r="O79" s="66"/>
      <c r="P79" s="66"/>
      <c r="Q79" s="66"/>
      <c r="R79" s="66"/>
      <c r="S79" s="66"/>
      <c r="T79" s="67"/>
      <c r="U79" s="67"/>
      <c r="V79" s="66"/>
      <c r="W79" s="66"/>
      <c r="X79" s="66"/>
      <c r="Y79" s="66"/>
      <c r="Z79" s="66"/>
      <c r="AA79" s="67"/>
      <c r="AB79" s="67"/>
      <c r="AC79" s="66"/>
      <c r="AD79" s="66"/>
      <c r="AE79" s="66"/>
      <c r="AF79" s="66"/>
      <c r="AG79" s="66"/>
      <c r="AH79" s="67"/>
      <c r="AI79" s="67"/>
      <c r="AJ79" s="66"/>
      <c r="AK79" s="66"/>
      <c r="AL79" s="66"/>
      <c r="AM79" s="66"/>
      <c r="AN79" s="66"/>
      <c r="AO79" s="67"/>
      <c r="AP79" s="67"/>
      <c r="AQ79" s="66"/>
      <c r="AR79" s="66"/>
      <c r="AS79" s="87"/>
      <c r="AT79" s="76">
        <f>COUNTIF($N79:$AR79,"a")</f>
        <v>0</v>
      </c>
      <c r="AU79" s="76">
        <f>COUNTIF($N79:$AR79,"b")</f>
        <v>0</v>
      </c>
      <c r="AV79" s="76">
        <f>COUNTIF($N79:$AR79,"c")</f>
        <v>0</v>
      </c>
      <c r="AW79" s="76">
        <f>COUNTIF($N79:$AR79,"d")</f>
        <v>0</v>
      </c>
      <c r="AX79" s="76">
        <f>COUNTIF($N79:$AR79,"e")</f>
        <v>0</v>
      </c>
      <c r="AY79" s="76">
        <f>COUNTIF($N79:$AR79,"f")</f>
        <v>0</v>
      </c>
      <c r="AZ79" s="76">
        <f>COUNTIF($N79:$AR79,"g")</f>
        <v>0</v>
      </c>
      <c r="BA79" s="76">
        <f>COUNTIF($N79:$AR79,"h")</f>
        <v>0</v>
      </c>
      <c r="BB79" s="76">
        <f>COUNTIF($N79:$AR79,"i")</f>
        <v>0</v>
      </c>
      <c r="BC79" s="76">
        <f>COUNTIF($N79:$AR79,"j")</f>
        <v>0</v>
      </c>
      <c r="BD79" s="76">
        <f>COUNTIF($N79:$AR79,"k")</f>
        <v>0</v>
      </c>
      <c r="BE79" s="76">
        <f>COUNTIF($N79:$AR79,"l")</f>
        <v>0</v>
      </c>
      <c r="BF79" s="76">
        <f>COUNTIF($N79:$AR79,"m")</f>
        <v>0</v>
      </c>
      <c r="BG79" s="76">
        <f>COUNTIF($N79:$AR79,"n")</f>
        <v>0</v>
      </c>
      <c r="BH79" s="76">
        <f>COUNTIF($N79:$AR79,"o")</f>
        <v>0</v>
      </c>
      <c r="BI79" s="76" t="str">
        <f t="shared" si="138"/>
        <v>0</v>
      </c>
      <c r="BJ79" s="76" t="str">
        <f t="shared" si="139"/>
        <v>0</v>
      </c>
      <c r="BK79" s="76" t="str">
        <f t="shared" si="140"/>
        <v>0</v>
      </c>
      <c r="BL79" s="76" t="str">
        <f t="shared" si="141"/>
        <v>0</v>
      </c>
      <c r="BM79" s="76" t="str">
        <f t="shared" si="142"/>
        <v>0</v>
      </c>
      <c r="BN79" s="76" t="str">
        <f t="shared" si="143"/>
        <v>0</v>
      </c>
      <c r="BO79" s="76" t="str">
        <f t="shared" si="144"/>
        <v>0</v>
      </c>
      <c r="BP79" s="76" t="str">
        <f t="shared" si="145"/>
        <v>0</v>
      </c>
      <c r="BQ79" s="76" t="str">
        <f t="shared" si="146"/>
        <v>0</v>
      </c>
      <c r="BR79" s="76" t="str">
        <f t="shared" si="147"/>
        <v>0</v>
      </c>
      <c r="BS79" s="76" t="str">
        <f t="shared" si="148"/>
        <v>0</v>
      </c>
      <c r="BT79" s="76" t="str">
        <f t="shared" si="149"/>
        <v>0</v>
      </c>
      <c r="BU79" s="76" t="str">
        <f t="shared" si="150"/>
        <v>0</v>
      </c>
      <c r="BV79" s="76" t="str">
        <f t="shared" si="151"/>
        <v>0</v>
      </c>
      <c r="BW79" s="76" t="str">
        <f t="shared" si="152"/>
        <v>0</v>
      </c>
      <c r="BZ79" s="127"/>
    </row>
    <row r="80" spans="1:78" ht="20.100000000000001" customHeight="1" thickBot="1" x14ac:dyDescent="0.35">
      <c r="A80" s="54"/>
      <c r="B80" s="141" t="s">
        <v>66</v>
      </c>
      <c r="C80" s="141">
        <v>0.7909722222222223</v>
      </c>
      <c r="D80" s="158" t="s">
        <v>334</v>
      </c>
      <c r="E80" s="158" t="s">
        <v>335</v>
      </c>
      <c r="F80" s="158" t="s">
        <v>336</v>
      </c>
      <c r="G80" s="158" t="s">
        <v>337</v>
      </c>
      <c r="H80" s="158" t="s">
        <v>338</v>
      </c>
      <c r="I80" s="151">
        <v>337</v>
      </c>
      <c r="J80" s="151">
        <f>$I80*'Campaign Total'!$F$49</f>
        <v>353.85</v>
      </c>
      <c r="K80" s="163">
        <f t="shared" ref="K80" si="174">SUM(AT80:BH80)</f>
        <v>0</v>
      </c>
      <c r="L80" s="164">
        <f t="shared" ref="L80" si="175">SUM(BI80:BW80)</f>
        <v>0</v>
      </c>
      <c r="M80" s="165"/>
      <c r="N80" s="67"/>
      <c r="O80" s="68"/>
      <c r="P80" s="68"/>
      <c r="Q80" s="68"/>
      <c r="R80" s="68"/>
      <c r="S80" s="68"/>
      <c r="T80" s="67"/>
      <c r="U80" s="67"/>
      <c r="V80" s="68"/>
      <c r="W80" s="68"/>
      <c r="X80" s="68"/>
      <c r="Y80" s="68"/>
      <c r="Z80" s="68"/>
      <c r="AA80" s="67"/>
      <c r="AB80" s="67"/>
      <c r="AC80" s="68"/>
      <c r="AD80" s="68"/>
      <c r="AE80" s="68"/>
      <c r="AF80" s="68"/>
      <c r="AG80" s="68"/>
      <c r="AH80" s="67"/>
      <c r="AI80" s="67"/>
      <c r="AJ80" s="68"/>
      <c r="AK80" s="68"/>
      <c r="AL80" s="68"/>
      <c r="AM80" s="68"/>
      <c r="AN80" s="68"/>
      <c r="AO80" s="67"/>
      <c r="AP80" s="67"/>
      <c r="AQ80" s="68"/>
      <c r="AR80" s="68"/>
      <c r="AS80" s="87"/>
      <c r="AT80" s="76">
        <f>COUNTIF($N80:$AR80,"a")</f>
        <v>0</v>
      </c>
      <c r="AU80" s="76">
        <f>COUNTIF($N80:$AR80,"b")</f>
        <v>0</v>
      </c>
      <c r="AV80" s="76">
        <f>COUNTIF($N80:$AR80,"c")</f>
        <v>0</v>
      </c>
      <c r="AW80" s="76">
        <f>COUNTIF($N80:$AR80,"d")</f>
        <v>0</v>
      </c>
      <c r="AX80" s="76">
        <f>COUNTIF($N80:$AR80,"e")</f>
        <v>0</v>
      </c>
      <c r="AY80" s="76">
        <f>COUNTIF($N80:$AR80,"f")</f>
        <v>0</v>
      </c>
      <c r="AZ80" s="76">
        <f>COUNTIF($N80:$AR80,"g")</f>
        <v>0</v>
      </c>
      <c r="BA80" s="76">
        <f>COUNTIF($N80:$AR80,"h")</f>
        <v>0</v>
      </c>
      <c r="BB80" s="76">
        <f>COUNTIF($N80:$AR80,"i")</f>
        <v>0</v>
      </c>
      <c r="BC80" s="76">
        <f>COUNTIF($N80:$AR80,"j")</f>
        <v>0</v>
      </c>
      <c r="BD80" s="76">
        <f>COUNTIF($N80:$AR80,"k")</f>
        <v>0</v>
      </c>
      <c r="BE80" s="76">
        <f>COUNTIF($N80:$AR80,"l")</f>
        <v>0</v>
      </c>
      <c r="BF80" s="76">
        <f>COUNTIF($N80:$AR80,"m")</f>
        <v>0</v>
      </c>
      <c r="BG80" s="76">
        <f>COUNTIF($N80:$AR80,"n")</f>
        <v>0</v>
      </c>
      <c r="BH80" s="76">
        <f>COUNTIF($N80:$AR80,"o")</f>
        <v>0</v>
      </c>
      <c r="BI80" s="76" t="str">
        <f t="shared" ref="BI80:BI81" si="176">IF(AT80&gt;0,($J80*AT80*$F$14),"0")</f>
        <v>0</v>
      </c>
      <c r="BJ80" s="76" t="str">
        <f t="shared" ref="BJ80:BJ81" si="177">IF(AU80&gt;0,($J80*AU80*$F$15),"0")</f>
        <v>0</v>
      </c>
      <c r="BK80" s="76" t="str">
        <f t="shared" ref="BK80:BK81" si="178">IF(AV80&gt;0,($J80*AV80*$F$16),"0")</f>
        <v>0</v>
      </c>
      <c r="BL80" s="76" t="str">
        <f t="shared" ref="BL80:BL81" si="179">IF(AW80&gt;0,($J80*AW80*$F$17),"0")</f>
        <v>0</v>
      </c>
      <c r="BM80" s="76" t="str">
        <f t="shared" ref="BM80:BM81" si="180">IF(AX80&gt;0,($J80*AX80*$F$17),"0")</f>
        <v>0</v>
      </c>
      <c r="BN80" s="76" t="str">
        <f t="shared" ref="BN80:BN81" si="181">IF(AY80&gt;0,($J80*AY80*$F$19),"0")</f>
        <v>0</v>
      </c>
      <c r="BO80" s="76" t="str">
        <f t="shared" ref="BO80:BO81" si="182">IF(AZ80&gt;0,($J80*AZ80*$F$20),"0")</f>
        <v>0</v>
      </c>
      <c r="BP80" s="76" t="str">
        <f t="shared" ref="BP80:BP81" si="183">IF(BA80&gt;0,($J80*BA80*$F$21),"0")</f>
        <v>0</v>
      </c>
      <c r="BQ80" s="76" t="str">
        <f t="shared" ref="BQ80:BQ81" si="184">IF(BB80&gt;0,($J80*BB80*$F$22),"0")</f>
        <v>0</v>
      </c>
      <c r="BR80" s="76" t="str">
        <f t="shared" ref="BR80:BR81" si="185">IF(BC80&gt;0,($J80*BC80*$F$23),"0")</f>
        <v>0</v>
      </c>
      <c r="BS80" s="76" t="str">
        <f t="shared" ref="BS80:BS81" si="186">IF(BD80&gt;0,($J80*BD80*$F$24),"0")</f>
        <v>0</v>
      </c>
      <c r="BT80" s="76" t="str">
        <f t="shared" ref="BT80:BT81" si="187">IF(BE80&gt;0,($J80*BE80*$F$25),"0")</f>
        <v>0</v>
      </c>
      <c r="BU80" s="76" t="str">
        <f t="shared" ref="BU80:BU81" si="188">IF(BF80&gt;0,($J80*BF80*$F$26),"0")</f>
        <v>0</v>
      </c>
      <c r="BV80" s="76" t="str">
        <f t="shared" ref="BV80:BV81" si="189">IF(BG80&gt;0,($J80*BG80*$F$27),"0")</f>
        <v>0</v>
      </c>
      <c r="BW80" s="76" t="str">
        <f t="shared" ref="BW80:BW81" si="190">IF(BH80&gt;0,($J80*BH80*$F$28),"0")</f>
        <v>0</v>
      </c>
      <c r="BZ80" s="127"/>
    </row>
    <row r="81" spans="1:78" ht="20.100000000000001" customHeight="1" thickBot="1" x14ac:dyDescent="0.35">
      <c r="A81" s="53"/>
      <c r="B81" s="139" t="s">
        <v>65</v>
      </c>
      <c r="C81" s="159">
        <v>0.79166666666666663</v>
      </c>
      <c r="D81" s="205" t="s">
        <v>343</v>
      </c>
      <c r="E81" s="206"/>
      <c r="F81" s="206"/>
      <c r="G81" s="206"/>
      <c r="H81" s="207"/>
      <c r="I81" s="148"/>
      <c r="J81" s="148"/>
      <c r="K81" s="163"/>
      <c r="L81" s="164"/>
      <c r="M81" s="165"/>
      <c r="N81" s="67"/>
      <c r="O81" s="66"/>
      <c r="P81" s="66"/>
      <c r="Q81" s="66"/>
      <c r="R81" s="66"/>
      <c r="S81" s="66"/>
      <c r="T81" s="67"/>
      <c r="U81" s="67"/>
      <c r="V81" s="66"/>
      <c r="W81" s="66"/>
      <c r="X81" s="66"/>
      <c r="Y81" s="66"/>
      <c r="Z81" s="66"/>
      <c r="AA81" s="67"/>
      <c r="AB81" s="67"/>
      <c r="AC81" s="66"/>
      <c r="AD81" s="66"/>
      <c r="AE81" s="66"/>
      <c r="AF81" s="66"/>
      <c r="AG81" s="66"/>
      <c r="AH81" s="67"/>
      <c r="AI81" s="67"/>
      <c r="AJ81" s="66"/>
      <c r="AK81" s="66"/>
      <c r="AL81" s="66"/>
      <c r="AM81" s="66"/>
      <c r="AN81" s="66"/>
      <c r="AO81" s="67"/>
      <c r="AP81" s="67"/>
      <c r="AQ81" s="66"/>
      <c r="AR81" s="66"/>
      <c r="AS81" s="87"/>
      <c r="AT81" s="76">
        <f>COUNTIF($N81:$AR81,"a")</f>
        <v>0</v>
      </c>
      <c r="AU81" s="76">
        <f>COUNTIF($N81:$AR81,"b")</f>
        <v>0</v>
      </c>
      <c r="AV81" s="76">
        <f>COUNTIF($N81:$AR81,"c")</f>
        <v>0</v>
      </c>
      <c r="AW81" s="76">
        <f>COUNTIF($N81:$AR81,"d")</f>
        <v>0</v>
      </c>
      <c r="AX81" s="76">
        <f>COUNTIF($N81:$AR81,"e")</f>
        <v>0</v>
      </c>
      <c r="AY81" s="76">
        <f>COUNTIF($N81:$AR81,"f")</f>
        <v>0</v>
      </c>
      <c r="AZ81" s="76">
        <f>COUNTIF($N81:$AR81,"g")</f>
        <v>0</v>
      </c>
      <c r="BA81" s="76">
        <f>COUNTIF($N81:$AR81,"h")</f>
        <v>0</v>
      </c>
      <c r="BB81" s="76">
        <f>COUNTIF($N81:$AR81,"i")</f>
        <v>0</v>
      </c>
      <c r="BC81" s="76">
        <f>COUNTIF($N81:$AR81,"j")</f>
        <v>0</v>
      </c>
      <c r="BD81" s="76">
        <f>COUNTIF($N81:$AR81,"k")</f>
        <v>0</v>
      </c>
      <c r="BE81" s="76">
        <f>COUNTIF($N81:$AR81,"l")</f>
        <v>0</v>
      </c>
      <c r="BF81" s="76">
        <f>COUNTIF($N81:$AR81,"m")</f>
        <v>0</v>
      </c>
      <c r="BG81" s="76">
        <f>COUNTIF($N81:$AR81,"n")</f>
        <v>0</v>
      </c>
      <c r="BH81" s="76">
        <f>COUNTIF($N81:$AR81,"o")</f>
        <v>0</v>
      </c>
      <c r="BI81" s="76" t="str">
        <f t="shared" si="176"/>
        <v>0</v>
      </c>
      <c r="BJ81" s="76" t="str">
        <f t="shared" si="177"/>
        <v>0</v>
      </c>
      <c r="BK81" s="76" t="str">
        <f t="shared" si="178"/>
        <v>0</v>
      </c>
      <c r="BL81" s="76" t="str">
        <f t="shared" si="179"/>
        <v>0</v>
      </c>
      <c r="BM81" s="76" t="str">
        <f t="shared" si="180"/>
        <v>0</v>
      </c>
      <c r="BN81" s="76" t="str">
        <f t="shared" si="181"/>
        <v>0</v>
      </c>
      <c r="BO81" s="76" t="str">
        <f t="shared" si="182"/>
        <v>0</v>
      </c>
      <c r="BP81" s="76" t="str">
        <f t="shared" si="183"/>
        <v>0</v>
      </c>
      <c r="BQ81" s="76" t="str">
        <f t="shared" si="184"/>
        <v>0</v>
      </c>
      <c r="BR81" s="76" t="str">
        <f t="shared" si="185"/>
        <v>0</v>
      </c>
      <c r="BS81" s="76" t="str">
        <f t="shared" si="186"/>
        <v>0</v>
      </c>
      <c r="BT81" s="76" t="str">
        <f t="shared" si="187"/>
        <v>0</v>
      </c>
      <c r="BU81" s="76" t="str">
        <f t="shared" si="188"/>
        <v>0</v>
      </c>
      <c r="BV81" s="76" t="str">
        <f t="shared" si="189"/>
        <v>0</v>
      </c>
      <c r="BW81" s="76" t="str">
        <f t="shared" si="190"/>
        <v>0</v>
      </c>
      <c r="BZ81" s="127"/>
    </row>
    <row r="82" spans="1:78" ht="20.100000000000001" customHeight="1" thickBot="1" x14ac:dyDescent="0.35">
      <c r="A82" s="54"/>
      <c r="B82" s="141" t="s">
        <v>66</v>
      </c>
      <c r="C82" s="141">
        <v>0.83263888888888893</v>
      </c>
      <c r="D82" s="149" t="s">
        <v>146</v>
      </c>
      <c r="E82" s="149" t="s">
        <v>167</v>
      </c>
      <c r="F82" s="149" t="s">
        <v>188</v>
      </c>
      <c r="G82" s="149" t="s">
        <v>209</v>
      </c>
      <c r="H82" s="149" t="s">
        <v>230</v>
      </c>
      <c r="I82" s="151">
        <v>226</v>
      </c>
      <c r="J82" s="151">
        <f>$I82*'Campaign Total'!$F$49</f>
        <v>237.3</v>
      </c>
      <c r="K82" s="163">
        <f t="shared" si="23"/>
        <v>0</v>
      </c>
      <c r="L82" s="164">
        <f t="shared" si="24"/>
        <v>0</v>
      </c>
      <c r="M82" s="165"/>
      <c r="N82" s="14"/>
      <c r="O82" s="68"/>
      <c r="P82" s="68"/>
      <c r="Q82" s="68"/>
      <c r="R82" s="68"/>
      <c r="S82" s="68"/>
      <c r="T82" s="14"/>
      <c r="U82" s="14"/>
      <c r="V82" s="68"/>
      <c r="W82" s="68"/>
      <c r="X82" s="68"/>
      <c r="Y82" s="68"/>
      <c r="Z82" s="68"/>
      <c r="AA82" s="14"/>
      <c r="AB82" s="14"/>
      <c r="AC82" s="68"/>
      <c r="AD82" s="68"/>
      <c r="AE82" s="68"/>
      <c r="AF82" s="68"/>
      <c r="AG82" s="68"/>
      <c r="AH82" s="14"/>
      <c r="AI82" s="14"/>
      <c r="AJ82" s="68"/>
      <c r="AK82" s="68"/>
      <c r="AL82" s="68"/>
      <c r="AM82" s="68"/>
      <c r="AN82" s="68"/>
      <c r="AO82" s="14"/>
      <c r="AP82" s="14"/>
      <c r="AQ82" s="68"/>
      <c r="AR82" s="68"/>
      <c r="AT82" s="76">
        <f>COUNTIF($N82:$AR82,"a")</f>
        <v>0</v>
      </c>
      <c r="AU82" s="76">
        <f>COUNTIF($N82:$AR82,"b")</f>
        <v>0</v>
      </c>
      <c r="AV82" s="76">
        <f>COUNTIF($N82:$AR82,"c")</f>
        <v>0</v>
      </c>
      <c r="AW82" s="76">
        <f>COUNTIF($N82:$AR82,"d")</f>
        <v>0</v>
      </c>
      <c r="AX82" s="76">
        <f>COUNTIF($N82:$AR82,"e")</f>
        <v>0</v>
      </c>
      <c r="AY82" s="76">
        <f>COUNTIF($N82:$AR82,"f")</f>
        <v>0</v>
      </c>
      <c r="AZ82" s="76">
        <f>COUNTIF($N82:$AR82,"g")</f>
        <v>0</v>
      </c>
      <c r="BA82" s="76">
        <f>COUNTIF($N82:$AR82,"h")</f>
        <v>0</v>
      </c>
      <c r="BB82" s="76">
        <f>COUNTIF($N82:$AR82,"i")</f>
        <v>0</v>
      </c>
      <c r="BC82" s="76">
        <f>COUNTIF($N82:$AR82,"j")</f>
        <v>0</v>
      </c>
      <c r="BD82" s="76">
        <f>COUNTIF($N82:$AR82,"k")</f>
        <v>0</v>
      </c>
      <c r="BE82" s="76">
        <f>COUNTIF($N82:$AR82,"l")</f>
        <v>0</v>
      </c>
      <c r="BF82" s="76">
        <f>COUNTIF($N82:$AR82,"m")</f>
        <v>0</v>
      </c>
      <c r="BG82" s="76">
        <f>COUNTIF($N82:$AR82,"n")</f>
        <v>0</v>
      </c>
      <c r="BH82" s="76">
        <f>COUNTIF($N82:$AR82,"o")</f>
        <v>0</v>
      </c>
      <c r="BI82" s="76" t="str">
        <f t="shared" si="138"/>
        <v>0</v>
      </c>
      <c r="BJ82" s="76" t="str">
        <f t="shared" si="139"/>
        <v>0</v>
      </c>
      <c r="BK82" s="76" t="str">
        <f t="shared" si="140"/>
        <v>0</v>
      </c>
      <c r="BL82" s="76" t="str">
        <f t="shared" si="141"/>
        <v>0</v>
      </c>
      <c r="BM82" s="76" t="str">
        <f t="shared" si="142"/>
        <v>0</v>
      </c>
      <c r="BN82" s="76" t="str">
        <f t="shared" si="143"/>
        <v>0</v>
      </c>
      <c r="BO82" s="76" t="str">
        <f t="shared" si="144"/>
        <v>0</v>
      </c>
      <c r="BP82" s="76" t="str">
        <f t="shared" si="145"/>
        <v>0</v>
      </c>
      <c r="BQ82" s="76" t="str">
        <f t="shared" si="146"/>
        <v>0</v>
      </c>
      <c r="BR82" s="76" t="str">
        <f t="shared" si="147"/>
        <v>0</v>
      </c>
      <c r="BS82" s="76" t="str">
        <f t="shared" si="148"/>
        <v>0</v>
      </c>
      <c r="BT82" s="76" t="str">
        <f t="shared" si="149"/>
        <v>0</v>
      </c>
      <c r="BU82" s="76" t="str">
        <f t="shared" si="150"/>
        <v>0</v>
      </c>
      <c r="BV82" s="76" t="str">
        <f t="shared" si="151"/>
        <v>0</v>
      </c>
      <c r="BW82" s="76" t="str">
        <f t="shared" si="152"/>
        <v>0</v>
      </c>
      <c r="BZ82" s="127"/>
    </row>
    <row r="83" spans="1:78" ht="20.100000000000001" customHeight="1" thickBot="1" x14ac:dyDescent="0.35">
      <c r="A83" s="54"/>
      <c r="B83" s="139" t="s">
        <v>65</v>
      </c>
      <c r="C83" s="139">
        <v>0.83333333333333337</v>
      </c>
      <c r="D83" s="193" t="s">
        <v>327</v>
      </c>
      <c r="E83" s="194"/>
      <c r="F83" s="194"/>
      <c r="G83" s="194"/>
      <c r="H83" s="195"/>
      <c r="I83" s="148"/>
      <c r="J83" s="148"/>
      <c r="K83" s="163"/>
      <c r="L83" s="164"/>
      <c r="M83" s="165"/>
      <c r="N83" s="67"/>
      <c r="O83" s="66"/>
      <c r="P83" s="66"/>
      <c r="Q83" s="66"/>
      <c r="R83" s="66"/>
      <c r="S83" s="66"/>
      <c r="T83" s="67"/>
      <c r="U83" s="67"/>
      <c r="V83" s="66"/>
      <c r="W83" s="66"/>
      <c r="X83" s="66"/>
      <c r="Y83" s="66"/>
      <c r="Z83" s="66"/>
      <c r="AA83" s="67"/>
      <c r="AB83" s="67"/>
      <c r="AC83" s="66"/>
      <c r="AD83" s="66"/>
      <c r="AE83" s="66"/>
      <c r="AF83" s="66"/>
      <c r="AG83" s="66"/>
      <c r="AH83" s="67"/>
      <c r="AI83" s="67"/>
      <c r="AJ83" s="66"/>
      <c r="AK83" s="66"/>
      <c r="AL83" s="66"/>
      <c r="AM83" s="66"/>
      <c r="AN83" s="66"/>
      <c r="AO83" s="67"/>
      <c r="AP83" s="67"/>
      <c r="AQ83" s="66"/>
      <c r="AR83" s="66"/>
      <c r="AS83" s="87"/>
      <c r="AT83" s="76">
        <f>COUNTIF($N83:$AR83,"a")</f>
        <v>0</v>
      </c>
      <c r="AU83" s="76">
        <f>COUNTIF($N83:$AR83,"b")</f>
        <v>0</v>
      </c>
      <c r="AV83" s="76">
        <f>COUNTIF($N83:$AR83,"c")</f>
        <v>0</v>
      </c>
      <c r="AW83" s="76">
        <f>COUNTIF($N83:$AR83,"d")</f>
        <v>0</v>
      </c>
      <c r="AX83" s="76">
        <f>COUNTIF($N83:$AR83,"e")</f>
        <v>0</v>
      </c>
      <c r="AY83" s="76">
        <f>COUNTIF($N83:$AR83,"f")</f>
        <v>0</v>
      </c>
      <c r="AZ83" s="76">
        <f>COUNTIF($N83:$AR83,"g")</f>
        <v>0</v>
      </c>
      <c r="BA83" s="76">
        <f>COUNTIF($N83:$AR83,"h")</f>
        <v>0</v>
      </c>
      <c r="BB83" s="76">
        <f>COUNTIF($N83:$AR83,"i")</f>
        <v>0</v>
      </c>
      <c r="BC83" s="76">
        <f>COUNTIF($N83:$AR83,"j")</f>
        <v>0</v>
      </c>
      <c r="BD83" s="76">
        <f>COUNTIF($N83:$AR83,"k")</f>
        <v>0</v>
      </c>
      <c r="BE83" s="76">
        <f>COUNTIF($N83:$AR83,"l")</f>
        <v>0</v>
      </c>
      <c r="BF83" s="76">
        <f>COUNTIF($N83:$AR83,"m")</f>
        <v>0</v>
      </c>
      <c r="BG83" s="76">
        <f>COUNTIF($N83:$AR83,"n")</f>
        <v>0</v>
      </c>
      <c r="BH83" s="76">
        <f>COUNTIF($N83:$AR83,"o")</f>
        <v>0</v>
      </c>
      <c r="BI83" s="76" t="str">
        <f t="shared" si="138"/>
        <v>0</v>
      </c>
      <c r="BJ83" s="76" t="str">
        <f t="shared" si="139"/>
        <v>0</v>
      </c>
      <c r="BK83" s="76" t="str">
        <f t="shared" si="140"/>
        <v>0</v>
      </c>
      <c r="BL83" s="76" t="str">
        <f t="shared" si="141"/>
        <v>0</v>
      </c>
      <c r="BM83" s="76" t="str">
        <f t="shared" si="142"/>
        <v>0</v>
      </c>
      <c r="BN83" s="76" t="str">
        <f t="shared" si="143"/>
        <v>0</v>
      </c>
      <c r="BO83" s="76" t="str">
        <f t="shared" si="144"/>
        <v>0</v>
      </c>
      <c r="BP83" s="76" t="str">
        <f t="shared" si="145"/>
        <v>0</v>
      </c>
      <c r="BQ83" s="76" t="str">
        <f t="shared" si="146"/>
        <v>0</v>
      </c>
      <c r="BR83" s="76" t="str">
        <f t="shared" si="147"/>
        <v>0</v>
      </c>
      <c r="BS83" s="76" t="str">
        <f t="shared" si="148"/>
        <v>0</v>
      </c>
      <c r="BT83" s="76" t="str">
        <f t="shared" si="149"/>
        <v>0</v>
      </c>
      <c r="BU83" s="76" t="str">
        <f t="shared" si="150"/>
        <v>0</v>
      </c>
      <c r="BV83" s="76" t="str">
        <f t="shared" si="151"/>
        <v>0</v>
      </c>
      <c r="BW83" s="76" t="str">
        <f t="shared" si="152"/>
        <v>0</v>
      </c>
      <c r="BZ83" s="127"/>
    </row>
    <row r="84" spans="1:78" ht="20.100000000000001" customHeight="1" thickBot="1" x14ac:dyDescent="0.35">
      <c r="A84" s="54"/>
      <c r="B84" s="141" t="s">
        <v>66</v>
      </c>
      <c r="C84" s="141">
        <v>0.8534722222222223</v>
      </c>
      <c r="D84" s="149" t="s">
        <v>147</v>
      </c>
      <c r="E84" s="149" t="s">
        <v>168</v>
      </c>
      <c r="F84" s="149" t="s">
        <v>189</v>
      </c>
      <c r="G84" s="149" t="s">
        <v>210</v>
      </c>
      <c r="H84" s="149" t="s">
        <v>231</v>
      </c>
      <c r="I84" s="151">
        <v>313</v>
      </c>
      <c r="J84" s="151">
        <f>$I84*'Campaign Total'!$F$49</f>
        <v>328.65000000000003</v>
      </c>
      <c r="K84" s="163">
        <f>SUM(AT84:BH84)</f>
        <v>0</v>
      </c>
      <c r="L84" s="164">
        <f>SUM(BI84:BW84)</f>
        <v>0</v>
      </c>
      <c r="M84" s="165"/>
      <c r="N84" s="14"/>
      <c r="O84" s="68"/>
      <c r="P84" s="68"/>
      <c r="Q84" s="68"/>
      <c r="R84" s="68"/>
      <c r="S84" s="68"/>
      <c r="T84" s="14"/>
      <c r="U84" s="14"/>
      <c r="V84" s="68"/>
      <c r="W84" s="68"/>
      <c r="X84" s="68"/>
      <c r="Y84" s="68"/>
      <c r="Z84" s="68"/>
      <c r="AA84" s="14"/>
      <c r="AB84" s="14"/>
      <c r="AC84" s="68"/>
      <c r="AD84" s="68"/>
      <c r="AE84" s="68"/>
      <c r="AF84" s="68"/>
      <c r="AG84" s="68"/>
      <c r="AH84" s="14"/>
      <c r="AI84" s="14"/>
      <c r="AJ84" s="68"/>
      <c r="AK84" s="68"/>
      <c r="AL84" s="68"/>
      <c r="AM84" s="68"/>
      <c r="AN84" s="68"/>
      <c r="AO84" s="14"/>
      <c r="AP84" s="14"/>
      <c r="AQ84" s="68"/>
      <c r="AR84" s="68"/>
      <c r="AT84" s="76">
        <f>COUNTIF($N84:$AR84,"a")</f>
        <v>0</v>
      </c>
      <c r="AU84" s="76">
        <f>COUNTIF($N84:$AR84,"b")</f>
        <v>0</v>
      </c>
      <c r="AV84" s="76">
        <f>COUNTIF($N84:$AR84,"c")</f>
        <v>0</v>
      </c>
      <c r="AW84" s="76">
        <f>COUNTIF($N84:$AR84,"d")</f>
        <v>0</v>
      </c>
      <c r="AX84" s="76">
        <f>COUNTIF($N84:$AR84,"e")</f>
        <v>0</v>
      </c>
      <c r="AY84" s="76">
        <f>COUNTIF($N84:$AR84,"f")</f>
        <v>0</v>
      </c>
      <c r="AZ84" s="76">
        <f>COUNTIF($N84:$AR84,"g")</f>
        <v>0</v>
      </c>
      <c r="BA84" s="76">
        <f>COUNTIF($N84:$AR84,"h")</f>
        <v>0</v>
      </c>
      <c r="BB84" s="76">
        <f>COUNTIF($N84:$AR84,"i")</f>
        <v>0</v>
      </c>
      <c r="BC84" s="76">
        <f>COUNTIF($N84:$AR84,"j")</f>
        <v>0</v>
      </c>
      <c r="BD84" s="76">
        <f>COUNTIF($N84:$AR84,"k")</f>
        <v>0</v>
      </c>
      <c r="BE84" s="76">
        <f>COUNTIF($N84:$AR84,"l")</f>
        <v>0</v>
      </c>
      <c r="BF84" s="76">
        <f>COUNTIF($N84:$AR84,"m")</f>
        <v>0</v>
      </c>
      <c r="BG84" s="76">
        <f>COUNTIF($N84:$AR84,"n")</f>
        <v>0</v>
      </c>
      <c r="BH84" s="76">
        <f>COUNTIF($N84:$AR84,"o")</f>
        <v>0</v>
      </c>
      <c r="BI84" s="76" t="str">
        <f>IF(AT84&gt;0,($J84*AT84*$F$14),"0")</f>
        <v>0</v>
      </c>
      <c r="BJ84" s="76" t="str">
        <f>IF(AU84&gt;0,($J84*AU84*$F$15),"0")</f>
        <v>0</v>
      </c>
      <c r="BK84" s="76" t="str">
        <f>IF(AV84&gt;0,($J84*AV84*$F$16),"0")</f>
        <v>0</v>
      </c>
      <c r="BL84" s="76" t="str">
        <f>IF(AW84&gt;0,($J84*AW84*$F$17),"0")</f>
        <v>0</v>
      </c>
      <c r="BM84" s="76" t="str">
        <f>IF(AX84&gt;0,($J84*AX84*$F$17),"0")</f>
        <v>0</v>
      </c>
      <c r="BN84" s="76" t="str">
        <f>IF(AY84&gt;0,($J84*AY84*$F$19),"0")</f>
        <v>0</v>
      </c>
      <c r="BO84" s="76" t="str">
        <f>IF(AZ84&gt;0,($J84*AZ84*$F$20),"0")</f>
        <v>0</v>
      </c>
      <c r="BP84" s="76" t="str">
        <f>IF(BA84&gt;0,($J84*BA84*$F$21),"0")</f>
        <v>0</v>
      </c>
      <c r="BQ84" s="76" t="str">
        <f>IF(BB84&gt;0,($J84*BB84*$F$22),"0")</f>
        <v>0</v>
      </c>
      <c r="BR84" s="76" t="str">
        <f>IF(BC84&gt;0,($J84*BC84*$F$23),"0")</f>
        <v>0</v>
      </c>
      <c r="BS84" s="76" t="str">
        <f>IF(BD84&gt;0,($J84*BD84*$F$24),"0")</f>
        <v>0</v>
      </c>
      <c r="BT84" s="76" t="str">
        <f>IF(BE84&gt;0,($J84*BE84*$F$25),"0")</f>
        <v>0</v>
      </c>
      <c r="BU84" s="76" t="str">
        <f>IF(BF84&gt;0,($J84*BF84*$F$26),"0")</f>
        <v>0</v>
      </c>
      <c r="BV84" s="76" t="str">
        <f>IF(BG84&gt;0,($J84*BG84*$F$27),"0")</f>
        <v>0</v>
      </c>
      <c r="BW84" s="76" t="str">
        <f>IF(BH84&gt;0,($J84*BH84*$F$28),"0")</f>
        <v>0</v>
      </c>
      <c r="BZ84" s="127"/>
    </row>
    <row r="85" spans="1:78" ht="20.100000000000001" customHeight="1" thickBot="1" x14ac:dyDescent="0.35">
      <c r="A85" s="53"/>
      <c r="B85" s="153" t="s">
        <v>65</v>
      </c>
      <c r="C85" s="153">
        <v>0.85416666666666663</v>
      </c>
      <c r="D85" s="196" t="s">
        <v>311</v>
      </c>
      <c r="E85" s="197"/>
      <c r="F85" s="197"/>
      <c r="G85" s="197"/>
      <c r="H85" s="197"/>
      <c r="I85" s="148"/>
      <c r="J85" s="148"/>
      <c r="K85" s="163"/>
      <c r="L85" s="164"/>
      <c r="M85" s="165"/>
      <c r="N85" s="14"/>
      <c r="O85" s="59"/>
      <c r="P85" s="59"/>
      <c r="Q85" s="59"/>
      <c r="R85" s="59"/>
      <c r="S85" s="59"/>
      <c r="T85" s="14"/>
      <c r="U85" s="14"/>
      <c r="V85" s="59"/>
      <c r="W85" s="59"/>
      <c r="X85" s="59"/>
      <c r="Y85" s="59"/>
      <c r="Z85" s="59"/>
      <c r="AA85" s="14"/>
      <c r="AB85" s="14"/>
      <c r="AC85" s="59"/>
      <c r="AD85" s="59"/>
      <c r="AE85" s="59"/>
      <c r="AF85" s="59"/>
      <c r="AG85" s="59"/>
      <c r="AH85" s="14"/>
      <c r="AI85" s="14"/>
      <c r="AJ85" s="59"/>
      <c r="AK85" s="59"/>
      <c r="AL85" s="59"/>
      <c r="AM85" s="59"/>
      <c r="AN85" s="59"/>
      <c r="AO85" s="14"/>
      <c r="AP85" s="14"/>
      <c r="AQ85" s="59"/>
      <c r="AR85" s="59"/>
      <c r="AT85" s="76">
        <f>COUNTIF($N85:$AR85,"a")</f>
        <v>0</v>
      </c>
      <c r="AU85" s="76">
        <f>COUNTIF($N85:$AR85,"b")</f>
        <v>0</v>
      </c>
      <c r="AV85" s="76">
        <f>COUNTIF($N85:$AR85,"c")</f>
        <v>0</v>
      </c>
      <c r="AW85" s="76">
        <f>COUNTIF($N85:$AR85,"d")</f>
        <v>0</v>
      </c>
      <c r="AX85" s="76">
        <f>COUNTIF($N85:$AR85,"e")</f>
        <v>0</v>
      </c>
      <c r="AY85" s="76">
        <f>COUNTIF($N85:$AR85,"f")</f>
        <v>0</v>
      </c>
      <c r="AZ85" s="76">
        <f>COUNTIF($N85:$AR85,"g")</f>
        <v>0</v>
      </c>
      <c r="BA85" s="76">
        <f>COUNTIF($N85:$AR85,"h")</f>
        <v>0</v>
      </c>
      <c r="BB85" s="76">
        <f>COUNTIF($N85:$AR85,"i")</f>
        <v>0</v>
      </c>
      <c r="BC85" s="76">
        <f>COUNTIF($N85:$AR85,"j")</f>
        <v>0</v>
      </c>
      <c r="BD85" s="76">
        <f>COUNTIF($N85:$AR85,"k")</f>
        <v>0</v>
      </c>
      <c r="BE85" s="76">
        <f>COUNTIF($N85:$AR85,"l")</f>
        <v>0</v>
      </c>
      <c r="BF85" s="76">
        <f>COUNTIF($N85:$AR85,"m")</f>
        <v>0</v>
      </c>
      <c r="BG85" s="76">
        <f>COUNTIF($N85:$AR85,"n")</f>
        <v>0</v>
      </c>
      <c r="BH85" s="76">
        <f>COUNTIF($N85:$AR85,"o")</f>
        <v>0</v>
      </c>
      <c r="BI85" s="76" t="str">
        <f t="shared" ref="BI85:BI86" si="191">IF(AT85&gt;0,($J85*AT85*$F$14),"0")</f>
        <v>0</v>
      </c>
      <c r="BJ85" s="76" t="str">
        <f t="shared" ref="BJ85:BJ86" si="192">IF(AU85&gt;0,($J85*AU85*$F$15),"0")</f>
        <v>0</v>
      </c>
      <c r="BK85" s="76" t="str">
        <f t="shared" ref="BK85:BK86" si="193">IF(AV85&gt;0,($J85*AV85*$F$16),"0")</f>
        <v>0</v>
      </c>
      <c r="BL85" s="76" t="str">
        <f t="shared" ref="BL85:BL86" si="194">IF(AW85&gt;0,($J85*AW85*$F$17),"0")</f>
        <v>0</v>
      </c>
      <c r="BM85" s="76" t="str">
        <f t="shared" ref="BM85:BM86" si="195">IF(AX85&gt;0,($J85*AX85*$F$17),"0")</f>
        <v>0</v>
      </c>
      <c r="BN85" s="76" t="str">
        <f t="shared" ref="BN85:BN86" si="196">IF(AY85&gt;0,($J85*AY85*$F$19),"0")</f>
        <v>0</v>
      </c>
      <c r="BO85" s="76" t="str">
        <f t="shared" ref="BO85:BO86" si="197">IF(AZ85&gt;0,($J85*AZ85*$F$20),"0")</f>
        <v>0</v>
      </c>
      <c r="BP85" s="76" t="str">
        <f t="shared" ref="BP85:BP86" si="198">IF(BA85&gt;0,($J85*BA85*$F$21),"0")</f>
        <v>0</v>
      </c>
      <c r="BQ85" s="76" t="str">
        <f t="shared" ref="BQ85:BQ86" si="199">IF(BB85&gt;0,($J85*BB85*$F$22),"0")</f>
        <v>0</v>
      </c>
      <c r="BR85" s="76" t="str">
        <f t="shared" ref="BR85:BR86" si="200">IF(BC85&gt;0,($J85*BC85*$F$23),"0")</f>
        <v>0</v>
      </c>
      <c r="BS85" s="76" t="str">
        <f t="shared" ref="BS85:BS86" si="201">IF(BD85&gt;0,($J85*BD85*$F$24),"0")</f>
        <v>0</v>
      </c>
      <c r="BT85" s="76" t="str">
        <f t="shared" ref="BT85:BT86" si="202">IF(BE85&gt;0,($J85*BE85*$F$25),"0")</f>
        <v>0</v>
      </c>
      <c r="BU85" s="76" t="str">
        <f t="shared" ref="BU85:BU86" si="203">IF(BF85&gt;0,($J85*BF85*$F$26),"0")</f>
        <v>0</v>
      </c>
      <c r="BV85" s="76" t="str">
        <f t="shared" ref="BV85:BV86" si="204">IF(BG85&gt;0,($J85*BG85*$F$27),"0")</f>
        <v>0</v>
      </c>
      <c r="BW85" s="76" t="str">
        <f t="shared" ref="BW85:BW86" si="205">IF(BH85&gt;0,($J85*BH85*$F$28),"0")</f>
        <v>0</v>
      </c>
      <c r="BZ85" s="127"/>
    </row>
    <row r="86" spans="1:78" ht="20.100000000000001" customHeight="1" thickBot="1" x14ac:dyDescent="0.35">
      <c r="A86" s="54"/>
      <c r="B86" s="141" t="s">
        <v>66</v>
      </c>
      <c r="C86" s="141">
        <v>0.87430555555555556</v>
      </c>
      <c r="D86" s="149" t="s">
        <v>148</v>
      </c>
      <c r="E86" s="149" t="s">
        <v>169</v>
      </c>
      <c r="F86" s="149" t="s">
        <v>190</v>
      </c>
      <c r="G86" s="149" t="s">
        <v>211</v>
      </c>
      <c r="H86" s="149" t="s">
        <v>232</v>
      </c>
      <c r="I86" s="151">
        <v>354</v>
      </c>
      <c r="J86" s="151">
        <f>$I86*'Campaign Total'!$F$49</f>
        <v>371.7</v>
      </c>
      <c r="K86" s="163">
        <f t="shared" ref="K86" si="206">SUM(AT86:BH86)</f>
        <v>0</v>
      </c>
      <c r="L86" s="164">
        <f t="shared" ref="L86" si="207">SUM(BI86:BW86)</f>
        <v>0</v>
      </c>
      <c r="M86" s="165"/>
      <c r="N86" s="14"/>
      <c r="O86" s="68"/>
      <c r="P86" s="68"/>
      <c r="Q86" s="68"/>
      <c r="R86" s="68"/>
      <c r="S86" s="68"/>
      <c r="T86" s="14"/>
      <c r="U86" s="14"/>
      <c r="V86" s="68"/>
      <c r="W86" s="68"/>
      <c r="X86" s="68"/>
      <c r="Y86" s="68"/>
      <c r="Z86" s="68"/>
      <c r="AA86" s="14"/>
      <c r="AB86" s="14"/>
      <c r="AC86" s="68"/>
      <c r="AD86" s="68"/>
      <c r="AE86" s="68"/>
      <c r="AF86" s="68"/>
      <c r="AG86" s="68"/>
      <c r="AH86" s="14"/>
      <c r="AI86" s="14"/>
      <c r="AJ86" s="68"/>
      <c r="AK86" s="68"/>
      <c r="AL86" s="68"/>
      <c r="AM86" s="68"/>
      <c r="AN86" s="68"/>
      <c r="AO86" s="14"/>
      <c r="AP86" s="14"/>
      <c r="AQ86" s="68"/>
      <c r="AR86" s="68"/>
      <c r="AT86" s="76">
        <f>COUNTIF($N86:$AR86,"a")</f>
        <v>0</v>
      </c>
      <c r="AU86" s="76">
        <f>COUNTIF($N86:$AR86,"b")</f>
        <v>0</v>
      </c>
      <c r="AV86" s="76">
        <f>COUNTIF($N86:$AR86,"c")</f>
        <v>0</v>
      </c>
      <c r="AW86" s="76">
        <f>COUNTIF($N86:$AR86,"d")</f>
        <v>0</v>
      </c>
      <c r="AX86" s="76">
        <f>COUNTIF($N86:$AR86,"e")</f>
        <v>0</v>
      </c>
      <c r="AY86" s="76">
        <f>COUNTIF($N86:$AR86,"f")</f>
        <v>0</v>
      </c>
      <c r="AZ86" s="76">
        <f>COUNTIF($N86:$AR86,"g")</f>
        <v>0</v>
      </c>
      <c r="BA86" s="76">
        <f>COUNTIF($N86:$AR86,"h")</f>
        <v>0</v>
      </c>
      <c r="BB86" s="76">
        <f>COUNTIF($N86:$AR86,"i")</f>
        <v>0</v>
      </c>
      <c r="BC86" s="76">
        <f>COUNTIF($N86:$AR86,"j")</f>
        <v>0</v>
      </c>
      <c r="BD86" s="76">
        <f>COUNTIF($N86:$AR86,"k")</f>
        <v>0</v>
      </c>
      <c r="BE86" s="76">
        <f>COUNTIF($N86:$AR86,"l")</f>
        <v>0</v>
      </c>
      <c r="BF86" s="76">
        <f>COUNTIF($N86:$AR86,"m")</f>
        <v>0</v>
      </c>
      <c r="BG86" s="76">
        <f>COUNTIF($N86:$AR86,"n")</f>
        <v>0</v>
      </c>
      <c r="BH86" s="76">
        <f>COUNTIF($N86:$AR86,"o")</f>
        <v>0</v>
      </c>
      <c r="BI86" s="76" t="str">
        <f t="shared" si="191"/>
        <v>0</v>
      </c>
      <c r="BJ86" s="76" t="str">
        <f t="shared" si="192"/>
        <v>0</v>
      </c>
      <c r="BK86" s="76" t="str">
        <f t="shared" si="193"/>
        <v>0</v>
      </c>
      <c r="BL86" s="76" t="str">
        <f t="shared" si="194"/>
        <v>0</v>
      </c>
      <c r="BM86" s="76" t="str">
        <f t="shared" si="195"/>
        <v>0</v>
      </c>
      <c r="BN86" s="76" t="str">
        <f t="shared" si="196"/>
        <v>0</v>
      </c>
      <c r="BO86" s="76" t="str">
        <f t="shared" si="197"/>
        <v>0</v>
      </c>
      <c r="BP86" s="76" t="str">
        <f t="shared" si="198"/>
        <v>0</v>
      </c>
      <c r="BQ86" s="76" t="str">
        <f t="shared" si="199"/>
        <v>0</v>
      </c>
      <c r="BR86" s="76" t="str">
        <f t="shared" si="200"/>
        <v>0</v>
      </c>
      <c r="BS86" s="76" t="str">
        <f t="shared" si="201"/>
        <v>0</v>
      </c>
      <c r="BT86" s="76" t="str">
        <f t="shared" si="202"/>
        <v>0</v>
      </c>
      <c r="BU86" s="76" t="str">
        <f t="shared" si="203"/>
        <v>0</v>
      </c>
      <c r="BV86" s="76" t="str">
        <f t="shared" si="204"/>
        <v>0</v>
      </c>
      <c r="BW86" s="76" t="str">
        <f t="shared" si="205"/>
        <v>0</v>
      </c>
      <c r="BZ86" s="127"/>
    </row>
    <row r="87" spans="1:78" ht="38.25" thickBot="1" x14ac:dyDescent="0.35">
      <c r="A87" s="53"/>
      <c r="B87" s="153" t="s">
        <v>65</v>
      </c>
      <c r="C87" s="153">
        <v>0.875</v>
      </c>
      <c r="D87" s="160" t="s">
        <v>347</v>
      </c>
      <c r="E87" s="160" t="s">
        <v>304</v>
      </c>
      <c r="F87" s="160" t="s">
        <v>389</v>
      </c>
      <c r="G87" s="160" t="s">
        <v>387</v>
      </c>
      <c r="H87" s="160" t="s">
        <v>353</v>
      </c>
      <c r="I87" s="148"/>
      <c r="J87" s="148"/>
      <c r="K87" s="163"/>
      <c r="L87" s="164"/>
      <c r="M87" s="165"/>
      <c r="N87" s="14"/>
      <c r="O87" s="59"/>
      <c r="P87" s="59"/>
      <c r="Q87" s="59"/>
      <c r="R87" s="59"/>
      <c r="S87" s="59"/>
      <c r="T87" s="14"/>
      <c r="U87" s="14"/>
      <c r="V87" s="59"/>
      <c r="W87" s="59"/>
      <c r="X87" s="59"/>
      <c r="Y87" s="59"/>
      <c r="Z87" s="59"/>
      <c r="AA87" s="14"/>
      <c r="AB87" s="14"/>
      <c r="AC87" s="59"/>
      <c r="AD87" s="59"/>
      <c r="AE87" s="59"/>
      <c r="AF87" s="59"/>
      <c r="AG87" s="59"/>
      <c r="AH87" s="14"/>
      <c r="AI87" s="14"/>
      <c r="AJ87" s="59"/>
      <c r="AK87" s="59"/>
      <c r="AL87" s="59"/>
      <c r="AM87" s="59"/>
      <c r="AN87" s="59"/>
      <c r="AO87" s="14"/>
      <c r="AP87" s="14"/>
      <c r="AQ87" s="59"/>
      <c r="AR87" s="59"/>
      <c r="AT87" s="76">
        <f>COUNTIF($N87:$AR87,"a")</f>
        <v>0</v>
      </c>
      <c r="AU87" s="76">
        <f>COUNTIF($N87:$AR87,"b")</f>
        <v>0</v>
      </c>
      <c r="AV87" s="76">
        <f>COUNTIF($N87:$AR87,"c")</f>
        <v>0</v>
      </c>
      <c r="AW87" s="76">
        <f>COUNTIF($N87:$AR87,"d")</f>
        <v>0</v>
      </c>
      <c r="AX87" s="76">
        <f>COUNTIF($N87:$AR87,"e")</f>
        <v>0</v>
      </c>
      <c r="AY87" s="76">
        <f>COUNTIF($N87:$AR87,"f")</f>
        <v>0</v>
      </c>
      <c r="AZ87" s="76">
        <f>COUNTIF($N87:$AR87,"g")</f>
        <v>0</v>
      </c>
      <c r="BA87" s="76">
        <f>COUNTIF($N87:$AR87,"h")</f>
        <v>0</v>
      </c>
      <c r="BB87" s="76">
        <f>COUNTIF($N87:$AR87,"i")</f>
        <v>0</v>
      </c>
      <c r="BC87" s="76">
        <f>COUNTIF($N87:$AR87,"j")</f>
        <v>0</v>
      </c>
      <c r="BD87" s="76">
        <f>COUNTIF($N87:$AR87,"k")</f>
        <v>0</v>
      </c>
      <c r="BE87" s="76">
        <f>COUNTIF($N87:$AR87,"l")</f>
        <v>0</v>
      </c>
      <c r="BF87" s="76">
        <f>COUNTIF($N87:$AR87,"m")</f>
        <v>0</v>
      </c>
      <c r="BG87" s="76">
        <f>COUNTIF($N87:$AR87,"n")</f>
        <v>0</v>
      </c>
      <c r="BH87" s="76">
        <f>COUNTIF($N87:$AR87,"o")</f>
        <v>0</v>
      </c>
      <c r="BI87" s="76" t="str">
        <f t="shared" ref="BI87:BI100" si="208">IF(AT87&gt;0,($J87*AT87*$F$14),"0")</f>
        <v>0</v>
      </c>
      <c r="BJ87" s="76" t="str">
        <f t="shared" ref="BJ87:BJ100" si="209">IF(AU87&gt;0,($J87*AU87*$F$15),"0")</f>
        <v>0</v>
      </c>
      <c r="BK87" s="76" t="str">
        <f t="shared" ref="BK87:BK100" si="210">IF(AV87&gt;0,($J87*AV87*$F$16),"0")</f>
        <v>0</v>
      </c>
      <c r="BL87" s="76" t="str">
        <f t="shared" ref="BL87:BL100" si="211">IF(AW87&gt;0,($J87*AW87*$F$17),"0")</f>
        <v>0</v>
      </c>
      <c r="BM87" s="76" t="str">
        <f t="shared" ref="BM87:BM100" si="212">IF(AX87&gt;0,($J87*AX87*$F$17),"0")</f>
        <v>0</v>
      </c>
      <c r="BN87" s="76" t="str">
        <f t="shared" ref="BN87:BN100" si="213">IF(AY87&gt;0,($J87*AY87*$F$19),"0")</f>
        <v>0</v>
      </c>
      <c r="BO87" s="76" t="str">
        <f t="shared" ref="BO87:BO100" si="214">IF(AZ87&gt;0,($J87*AZ87*$F$20),"0")</f>
        <v>0</v>
      </c>
      <c r="BP87" s="76" t="str">
        <f t="shared" ref="BP87:BP100" si="215">IF(BA87&gt;0,($J87*BA87*$F$21),"0")</f>
        <v>0</v>
      </c>
      <c r="BQ87" s="76" t="str">
        <f t="shared" ref="BQ87:BQ100" si="216">IF(BB87&gt;0,($J87*BB87*$F$22),"0")</f>
        <v>0</v>
      </c>
      <c r="BR87" s="76" t="str">
        <f t="shared" ref="BR87:BR100" si="217">IF(BC87&gt;0,($J87*BC87*$F$23),"0")</f>
        <v>0</v>
      </c>
      <c r="BS87" s="76" t="str">
        <f t="shared" ref="BS87:BS100" si="218">IF(BD87&gt;0,($J87*BD87*$F$24),"0")</f>
        <v>0</v>
      </c>
      <c r="BT87" s="76" t="str">
        <f t="shared" ref="BT87:BT100" si="219">IF(BE87&gt;0,($J87*BE87*$F$25),"0")</f>
        <v>0</v>
      </c>
      <c r="BU87" s="76" t="str">
        <f t="shared" ref="BU87:BU100" si="220">IF(BF87&gt;0,($J87*BF87*$F$26),"0")</f>
        <v>0</v>
      </c>
      <c r="BV87" s="76" t="str">
        <f t="shared" ref="BV87:BV100" si="221">IF(BG87&gt;0,($J87*BG87*$F$27),"0")</f>
        <v>0</v>
      </c>
      <c r="BW87" s="76" t="str">
        <f t="shared" ref="BW87:BW100" si="222">IF(BH87&gt;0,($J87*BH87*$F$28),"0")</f>
        <v>0</v>
      </c>
      <c r="BZ87" s="127"/>
    </row>
    <row r="88" spans="1:78" ht="20.100000000000001" customHeight="1" thickBot="1" x14ac:dyDescent="0.35">
      <c r="A88" s="54"/>
      <c r="B88" s="141" t="s">
        <v>66</v>
      </c>
      <c r="C88" s="141">
        <v>0.89513888888888893</v>
      </c>
      <c r="D88" s="149" t="s">
        <v>149</v>
      </c>
      <c r="E88" s="149" t="s">
        <v>170</v>
      </c>
      <c r="F88" s="149" t="s">
        <v>191</v>
      </c>
      <c r="G88" s="149" t="s">
        <v>212</v>
      </c>
      <c r="H88" s="150" t="s">
        <v>233</v>
      </c>
      <c r="I88" s="151">
        <v>354</v>
      </c>
      <c r="J88" s="151">
        <f>$I88*'Campaign Total'!$F$49</f>
        <v>371.7</v>
      </c>
      <c r="K88" s="163">
        <f t="shared" ref="K88:K94" si="223">SUM(AT88:BH88)</f>
        <v>0</v>
      </c>
      <c r="L88" s="164">
        <f t="shared" ref="L88:L94" si="224">SUM(BI88:BW88)</f>
        <v>0</v>
      </c>
      <c r="M88" s="165"/>
      <c r="N88" s="14"/>
      <c r="O88" s="68"/>
      <c r="P88" s="68"/>
      <c r="Q88" s="68"/>
      <c r="R88" s="68"/>
      <c r="S88" s="68"/>
      <c r="T88" s="14"/>
      <c r="U88" s="14"/>
      <c r="V88" s="68"/>
      <c r="W88" s="68"/>
      <c r="X88" s="68"/>
      <c r="Y88" s="68"/>
      <c r="Z88" s="68"/>
      <c r="AA88" s="14"/>
      <c r="AB88" s="14"/>
      <c r="AC88" s="68"/>
      <c r="AD88" s="68"/>
      <c r="AE88" s="68"/>
      <c r="AF88" s="68"/>
      <c r="AG88" s="68"/>
      <c r="AH88" s="14"/>
      <c r="AI88" s="14"/>
      <c r="AJ88" s="68"/>
      <c r="AK88" s="68"/>
      <c r="AL88" s="68"/>
      <c r="AM88" s="68"/>
      <c r="AN88" s="68"/>
      <c r="AO88" s="14"/>
      <c r="AP88" s="14"/>
      <c r="AQ88" s="68"/>
      <c r="AR88" s="68"/>
      <c r="AT88" s="76">
        <f>COUNTIF($N88:$AR88,"a")</f>
        <v>0</v>
      </c>
      <c r="AU88" s="76">
        <f>COUNTIF($N88:$AR88,"b")</f>
        <v>0</v>
      </c>
      <c r="AV88" s="76">
        <f>COUNTIF($N88:$AR88,"c")</f>
        <v>0</v>
      </c>
      <c r="AW88" s="76">
        <f>COUNTIF($N88:$AR88,"d")</f>
        <v>0</v>
      </c>
      <c r="AX88" s="76">
        <f>COUNTIF($N88:$AR88,"e")</f>
        <v>0</v>
      </c>
      <c r="AY88" s="76">
        <f>COUNTIF($N88:$AR88,"f")</f>
        <v>0</v>
      </c>
      <c r="AZ88" s="76">
        <f>COUNTIF($N88:$AR88,"g")</f>
        <v>0</v>
      </c>
      <c r="BA88" s="76">
        <f>COUNTIF($N88:$AR88,"h")</f>
        <v>0</v>
      </c>
      <c r="BB88" s="76">
        <f>COUNTIF($N88:$AR88,"i")</f>
        <v>0</v>
      </c>
      <c r="BC88" s="76">
        <f>COUNTIF($N88:$AR88,"j")</f>
        <v>0</v>
      </c>
      <c r="BD88" s="76">
        <f>COUNTIF($N88:$AR88,"k")</f>
        <v>0</v>
      </c>
      <c r="BE88" s="76">
        <f>COUNTIF($N88:$AR88,"l")</f>
        <v>0</v>
      </c>
      <c r="BF88" s="76">
        <f>COUNTIF($N88:$AR88,"m")</f>
        <v>0</v>
      </c>
      <c r="BG88" s="76">
        <f>COUNTIF($N88:$AR88,"n")</f>
        <v>0</v>
      </c>
      <c r="BH88" s="76">
        <f>COUNTIF($N88:$AR88,"o")</f>
        <v>0</v>
      </c>
      <c r="BI88" s="76" t="str">
        <f t="shared" si="208"/>
        <v>0</v>
      </c>
      <c r="BJ88" s="76" t="str">
        <f t="shared" si="209"/>
        <v>0</v>
      </c>
      <c r="BK88" s="76" t="str">
        <f t="shared" si="210"/>
        <v>0</v>
      </c>
      <c r="BL88" s="76" t="str">
        <f t="shared" si="211"/>
        <v>0</v>
      </c>
      <c r="BM88" s="76" t="str">
        <f t="shared" si="212"/>
        <v>0</v>
      </c>
      <c r="BN88" s="76" t="str">
        <f t="shared" si="213"/>
        <v>0</v>
      </c>
      <c r="BO88" s="76" t="str">
        <f t="shared" si="214"/>
        <v>0</v>
      </c>
      <c r="BP88" s="76" t="str">
        <f t="shared" si="215"/>
        <v>0</v>
      </c>
      <c r="BQ88" s="76" t="str">
        <f t="shared" si="216"/>
        <v>0</v>
      </c>
      <c r="BR88" s="76" t="str">
        <f t="shared" si="217"/>
        <v>0</v>
      </c>
      <c r="BS88" s="76" t="str">
        <f t="shared" si="218"/>
        <v>0</v>
      </c>
      <c r="BT88" s="76" t="str">
        <f t="shared" si="219"/>
        <v>0</v>
      </c>
      <c r="BU88" s="76" t="str">
        <f t="shared" si="220"/>
        <v>0</v>
      </c>
      <c r="BV88" s="76" t="str">
        <f t="shared" si="221"/>
        <v>0</v>
      </c>
      <c r="BW88" s="76" t="str">
        <f t="shared" si="222"/>
        <v>0</v>
      </c>
      <c r="BZ88" s="127"/>
    </row>
    <row r="89" spans="1:78" ht="19.5" thickBot="1" x14ac:dyDescent="0.35">
      <c r="A89" s="53"/>
      <c r="B89" s="153" t="s">
        <v>65</v>
      </c>
      <c r="C89" s="153">
        <v>0.89583333333333337</v>
      </c>
      <c r="D89" s="193" t="s">
        <v>327</v>
      </c>
      <c r="E89" s="194"/>
      <c r="F89" s="194"/>
      <c r="G89" s="214"/>
      <c r="H89" s="160"/>
      <c r="I89" s="148"/>
      <c r="J89" s="148"/>
      <c r="K89" s="163"/>
      <c r="L89" s="164"/>
      <c r="M89" s="165"/>
      <c r="N89" s="14"/>
      <c r="O89" s="59"/>
      <c r="P89" s="59"/>
      <c r="Q89" s="59"/>
      <c r="R89" s="59"/>
      <c r="S89" s="59"/>
      <c r="T89" s="14"/>
      <c r="U89" s="14"/>
      <c r="V89" s="59"/>
      <c r="W89" s="59"/>
      <c r="X89" s="59"/>
      <c r="Y89" s="59"/>
      <c r="Z89" s="59"/>
      <c r="AA89" s="14"/>
      <c r="AB89" s="14"/>
      <c r="AC89" s="59"/>
      <c r="AD89" s="59"/>
      <c r="AE89" s="59"/>
      <c r="AF89" s="59"/>
      <c r="AG89" s="59"/>
      <c r="AH89" s="14"/>
      <c r="AI89" s="14"/>
      <c r="AJ89" s="59"/>
      <c r="AK89" s="59"/>
      <c r="AL89" s="59"/>
      <c r="AM89" s="59"/>
      <c r="AN89" s="59"/>
      <c r="AO89" s="14"/>
      <c r="AP89" s="14"/>
      <c r="AQ89" s="59"/>
      <c r="AR89" s="59"/>
      <c r="AT89" s="76">
        <f>COUNTIF($N89:$AR89,"a")</f>
        <v>0</v>
      </c>
      <c r="AU89" s="76">
        <f>COUNTIF($N89:$AR89,"b")</f>
        <v>0</v>
      </c>
      <c r="AV89" s="76">
        <f>COUNTIF($N89:$AR89,"c")</f>
        <v>0</v>
      </c>
      <c r="AW89" s="76">
        <f>COUNTIF($N89:$AR89,"d")</f>
        <v>0</v>
      </c>
      <c r="AX89" s="76">
        <f>COUNTIF($N89:$AR89,"e")</f>
        <v>0</v>
      </c>
      <c r="AY89" s="76">
        <f>COUNTIF($N89:$AR89,"f")</f>
        <v>0</v>
      </c>
      <c r="AZ89" s="76">
        <f>COUNTIF($N89:$AR89,"g")</f>
        <v>0</v>
      </c>
      <c r="BA89" s="76">
        <f>COUNTIF($N89:$AR89,"h")</f>
        <v>0</v>
      </c>
      <c r="BB89" s="76">
        <f>COUNTIF($N89:$AR89,"i")</f>
        <v>0</v>
      </c>
      <c r="BC89" s="76">
        <f>COUNTIF($N89:$AR89,"j")</f>
        <v>0</v>
      </c>
      <c r="BD89" s="76">
        <f>COUNTIF($N89:$AR89,"k")</f>
        <v>0</v>
      </c>
      <c r="BE89" s="76">
        <f>COUNTIF($N89:$AR89,"l")</f>
        <v>0</v>
      </c>
      <c r="BF89" s="76">
        <f>COUNTIF($N89:$AR89,"m")</f>
        <v>0</v>
      </c>
      <c r="BG89" s="76">
        <f>COUNTIF($N89:$AR89,"n")</f>
        <v>0</v>
      </c>
      <c r="BH89" s="76">
        <f>COUNTIF($N89:$AR89,"o")</f>
        <v>0</v>
      </c>
      <c r="BI89" s="76" t="str">
        <f t="shared" si="208"/>
        <v>0</v>
      </c>
      <c r="BJ89" s="76" t="str">
        <f t="shared" si="209"/>
        <v>0</v>
      </c>
      <c r="BK89" s="76" t="str">
        <f t="shared" si="210"/>
        <v>0</v>
      </c>
      <c r="BL89" s="76" t="str">
        <f t="shared" si="211"/>
        <v>0</v>
      </c>
      <c r="BM89" s="76" t="str">
        <f t="shared" si="212"/>
        <v>0</v>
      </c>
      <c r="BN89" s="76" t="str">
        <f t="shared" si="213"/>
        <v>0</v>
      </c>
      <c r="BO89" s="76" t="str">
        <f t="shared" si="214"/>
        <v>0</v>
      </c>
      <c r="BP89" s="76" t="str">
        <f t="shared" si="215"/>
        <v>0</v>
      </c>
      <c r="BQ89" s="76" t="str">
        <f t="shared" si="216"/>
        <v>0</v>
      </c>
      <c r="BR89" s="76" t="str">
        <f t="shared" si="217"/>
        <v>0</v>
      </c>
      <c r="BS89" s="76" t="str">
        <f t="shared" si="218"/>
        <v>0</v>
      </c>
      <c r="BT89" s="76" t="str">
        <f t="shared" si="219"/>
        <v>0</v>
      </c>
      <c r="BU89" s="76" t="str">
        <f t="shared" si="220"/>
        <v>0</v>
      </c>
      <c r="BV89" s="76" t="str">
        <f t="shared" si="221"/>
        <v>0</v>
      </c>
      <c r="BW89" s="76" t="str">
        <f t="shared" si="222"/>
        <v>0</v>
      </c>
      <c r="BZ89" s="127"/>
    </row>
    <row r="90" spans="1:78" ht="19.5" customHeight="1" thickBot="1" x14ac:dyDescent="0.35">
      <c r="A90" s="54"/>
      <c r="B90" s="141" t="s">
        <v>66</v>
      </c>
      <c r="C90" s="141">
        <v>0.9159722222222223</v>
      </c>
      <c r="D90" s="149" t="s">
        <v>150</v>
      </c>
      <c r="E90" s="149" t="s">
        <v>171</v>
      </c>
      <c r="F90" s="149" t="s">
        <v>192</v>
      </c>
      <c r="G90" s="149" t="s">
        <v>213</v>
      </c>
      <c r="H90" s="150" t="s">
        <v>234</v>
      </c>
      <c r="I90" s="151">
        <v>456</v>
      </c>
      <c r="J90" s="151">
        <f>$I90*'Campaign Total'!$F$49</f>
        <v>478.8</v>
      </c>
      <c r="K90" s="163">
        <f t="shared" si="223"/>
        <v>0</v>
      </c>
      <c r="L90" s="164">
        <f t="shared" si="224"/>
        <v>0</v>
      </c>
      <c r="M90" s="165"/>
      <c r="N90" s="14"/>
      <c r="O90" s="68"/>
      <c r="P90" s="68"/>
      <c r="Q90" s="68"/>
      <c r="R90" s="68"/>
      <c r="S90" s="68"/>
      <c r="T90" s="14"/>
      <c r="U90" s="14"/>
      <c r="V90" s="68"/>
      <c r="W90" s="68"/>
      <c r="X90" s="68"/>
      <c r="Y90" s="68"/>
      <c r="Z90" s="68"/>
      <c r="AA90" s="14"/>
      <c r="AB90" s="14"/>
      <c r="AC90" s="68"/>
      <c r="AD90" s="68"/>
      <c r="AE90" s="68"/>
      <c r="AF90" s="68"/>
      <c r="AG90" s="68"/>
      <c r="AH90" s="14"/>
      <c r="AI90" s="14"/>
      <c r="AJ90" s="68"/>
      <c r="AK90" s="68"/>
      <c r="AL90" s="68"/>
      <c r="AM90" s="68"/>
      <c r="AN90" s="68"/>
      <c r="AO90" s="14"/>
      <c r="AP90" s="14"/>
      <c r="AQ90" s="68"/>
      <c r="AR90" s="68"/>
      <c r="AT90" s="76">
        <f>COUNTIF($N90:$AR90,"a")</f>
        <v>0</v>
      </c>
      <c r="AU90" s="76">
        <f>COUNTIF($N90:$AR90,"b")</f>
        <v>0</v>
      </c>
      <c r="AV90" s="76">
        <f>COUNTIF($N90:$AR90,"c")</f>
        <v>0</v>
      </c>
      <c r="AW90" s="76">
        <f>COUNTIF($N90:$AR90,"d")</f>
        <v>0</v>
      </c>
      <c r="AX90" s="76">
        <f>COUNTIF($N90:$AR90,"e")</f>
        <v>0</v>
      </c>
      <c r="AY90" s="76">
        <f>COUNTIF($N90:$AR90,"f")</f>
        <v>0</v>
      </c>
      <c r="AZ90" s="76">
        <f>COUNTIF($N90:$AR90,"g")</f>
        <v>0</v>
      </c>
      <c r="BA90" s="76">
        <f>COUNTIF($N90:$AR90,"h")</f>
        <v>0</v>
      </c>
      <c r="BB90" s="76">
        <f>COUNTIF($N90:$AR90,"i")</f>
        <v>0</v>
      </c>
      <c r="BC90" s="76">
        <f>COUNTIF($N90:$AR90,"j")</f>
        <v>0</v>
      </c>
      <c r="BD90" s="76">
        <f>COUNTIF($N90:$AR90,"k")</f>
        <v>0</v>
      </c>
      <c r="BE90" s="76">
        <f>COUNTIF($N90:$AR90,"l")</f>
        <v>0</v>
      </c>
      <c r="BF90" s="76">
        <f>COUNTIF($N90:$AR90,"m")</f>
        <v>0</v>
      </c>
      <c r="BG90" s="76">
        <f>COUNTIF($N90:$AR90,"n")</f>
        <v>0</v>
      </c>
      <c r="BH90" s="76">
        <f>COUNTIF($N90:$AR90,"o")</f>
        <v>0</v>
      </c>
      <c r="BI90" s="76" t="str">
        <f t="shared" si="208"/>
        <v>0</v>
      </c>
      <c r="BJ90" s="76" t="str">
        <f t="shared" si="209"/>
        <v>0</v>
      </c>
      <c r="BK90" s="76" t="str">
        <f t="shared" si="210"/>
        <v>0</v>
      </c>
      <c r="BL90" s="76" t="str">
        <f t="shared" si="211"/>
        <v>0</v>
      </c>
      <c r="BM90" s="76" t="str">
        <f t="shared" si="212"/>
        <v>0</v>
      </c>
      <c r="BN90" s="76" t="str">
        <f t="shared" si="213"/>
        <v>0</v>
      </c>
      <c r="BO90" s="76" t="str">
        <f t="shared" si="214"/>
        <v>0</v>
      </c>
      <c r="BP90" s="76" t="str">
        <f t="shared" si="215"/>
        <v>0</v>
      </c>
      <c r="BQ90" s="76" t="str">
        <f t="shared" si="216"/>
        <v>0</v>
      </c>
      <c r="BR90" s="76" t="str">
        <f t="shared" si="217"/>
        <v>0</v>
      </c>
      <c r="BS90" s="76" t="str">
        <f t="shared" si="218"/>
        <v>0</v>
      </c>
      <c r="BT90" s="76" t="str">
        <f t="shared" si="219"/>
        <v>0</v>
      </c>
      <c r="BU90" s="76" t="str">
        <f t="shared" si="220"/>
        <v>0</v>
      </c>
      <c r="BV90" s="76" t="str">
        <f t="shared" si="221"/>
        <v>0</v>
      </c>
      <c r="BW90" s="76" t="str">
        <f t="shared" si="222"/>
        <v>0</v>
      </c>
      <c r="BZ90" s="127"/>
    </row>
    <row r="91" spans="1:78" ht="19.5" thickBot="1" x14ac:dyDescent="0.35">
      <c r="A91" s="54"/>
      <c r="B91" s="139" t="s">
        <v>65</v>
      </c>
      <c r="C91" s="153">
        <v>0.91666666666666663</v>
      </c>
      <c r="D91" s="196" t="s">
        <v>343</v>
      </c>
      <c r="E91" s="197"/>
      <c r="F91" s="197"/>
      <c r="G91" s="197"/>
      <c r="H91" s="198"/>
      <c r="I91" s="148"/>
      <c r="J91" s="148"/>
      <c r="K91" s="163"/>
      <c r="L91" s="164"/>
      <c r="M91" s="165"/>
      <c r="N91" s="14"/>
      <c r="O91" s="59"/>
      <c r="P91" s="59"/>
      <c r="Q91" s="59"/>
      <c r="R91" s="59"/>
      <c r="S91" s="59"/>
      <c r="T91" s="14"/>
      <c r="U91" s="14"/>
      <c r="V91" s="59"/>
      <c r="W91" s="59"/>
      <c r="X91" s="59"/>
      <c r="Y91" s="59"/>
      <c r="Z91" s="59"/>
      <c r="AA91" s="14"/>
      <c r="AB91" s="14"/>
      <c r="AC91" s="59"/>
      <c r="AD91" s="59"/>
      <c r="AE91" s="59"/>
      <c r="AF91" s="59"/>
      <c r="AG91" s="59"/>
      <c r="AH91" s="14"/>
      <c r="AI91" s="14"/>
      <c r="AJ91" s="59"/>
      <c r="AK91" s="59"/>
      <c r="AL91" s="59"/>
      <c r="AM91" s="59"/>
      <c r="AN91" s="59"/>
      <c r="AO91" s="14"/>
      <c r="AP91" s="14"/>
      <c r="AQ91" s="59"/>
      <c r="AR91" s="59"/>
      <c r="AT91" s="76">
        <f>COUNTIF($N91:$AR91,"a")</f>
        <v>0</v>
      </c>
      <c r="AU91" s="76">
        <f>COUNTIF($N91:$AR91,"b")</f>
        <v>0</v>
      </c>
      <c r="AV91" s="76">
        <f>COUNTIF($N91:$AR91,"c")</f>
        <v>0</v>
      </c>
      <c r="AW91" s="76">
        <f>COUNTIF($N91:$AR91,"d")</f>
        <v>0</v>
      </c>
      <c r="AX91" s="76">
        <f>COUNTIF($N91:$AR91,"e")</f>
        <v>0</v>
      </c>
      <c r="AY91" s="76">
        <f>COUNTIF($N91:$AR91,"f")</f>
        <v>0</v>
      </c>
      <c r="AZ91" s="76">
        <f>COUNTIF($N91:$AR91,"g")</f>
        <v>0</v>
      </c>
      <c r="BA91" s="76">
        <f>COUNTIF($N91:$AR91,"h")</f>
        <v>0</v>
      </c>
      <c r="BB91" s="76">
        <f>COUNTIF($N91:$AR91,"i")</f>
        <v>0</v>
      </c>
      <c r="BC91" s="76">
        <f>COUNTIF($N91:$AR91,"j")</f>
        <v>0</v>
      </c>
      <c r="BD91" s="76">
        <f>COUNTIF($N91:$AR91,"k")</f>
        <v>0</v>
      </c>
      <c r="BE91" s="76">
        <f>COUNTIF($N91:$AR91,"l")</f>
        <v>0</v>
      </c>
      <c r="BF91" s="76">
        <f>COUNTIF($N91:$AR91,"m")</f>
        <v>0</v>
      </c>
      <c r="BG91" s="76">
        <f>COUNTIF($N91:$AR91,"n")</f>
        <v>0</v>
      </c>
      <c r="BH91" s="76">
        <f>COUNTIF($N91:$AR91,"o")</f>
        <v>0</v>
      </c>
      <c r="BI91" s="76" t="str">
        <f t="shared" ref="BI91" si="225">IF(AT91&gt;0,($J91*AT91*$F$14),"0")</f>
        <v>0</v>
      </c>
      <c r="BJ91" s="76" t="str">
        <f t="shared" ref="BJ91" si="226">IF(AU91&gt;0,($J91*AU91*$F$15),"0")</f>
        <v>0</v>
      </c>
      <c r="BK91" s="76" t="str">
        <f t="shared" ref="BK91" si="227">IF(AV91&gt;0,($J91*AV91*$F$16),"0")</f>
        <v>0</v>
      </c>
      <c r="BL91" s="76" t="str">
        <f t="shared" ref="BL91" si="228">IF(AW91&gt;0,($J91*AW91*$F$17),"0")</f>
        <v>0</v>
      </c>
      <c r="BM91" s="76" t="str">
        <f t="shared" ref="BM91" si="229">IF(AX91&gt;0,($J91*AX91*$F$17),"0")</f>
        <v>0</v>
      </c>
      <c r="BN91" s="76" t="str">
        <f t="shared" ref="BN91" si="230">IF(AY91&gt;0,($J91*AY91*$F$19),"0")</f>
        <v>0</v>
      </c>
      <c r="BO91" s="76" t="str">
        <f t="shared" ref="BO91" si="231">IF(AZ91&gt;0,($J91*AZ91*$F$20),"0")</f>
        <v>0</v>
      </c>
      <c r="BP91" s="76" t="str">
        <f t="shared" ref="BP91" si="232">IF(BA91&gt;0,($J91*BA91*$F$21),"0")</f>
        <v>0</v>
      </c>
      <c r="BQ91" s="76" t="str">
        <f t="shared" ref="BQ91" si="233">IF(BB91&gt;0,($J91*BB91*$F$22),"0")</f>
        <v>0</v>
      </c>
      <c r="BR91" s="76" t="str">
        <f t="shared" ref="BR91" si="234">IF(BC91&gt;0,($J91*BC91*$F$23),"0")</f>
        <v>0</v>
      </c>
      <c r="BS91" s="76" t="str">
        <f t="shared" ref="BS91" si="235">IF(BD91&gt;0,($J91*BD91*$F$24),"0")</f>
        <v>0</v>
      </c>
      <c r="BT91" s="76" t="str">
        <f t="shared" ref="BT91" si="236">IF(BE91&gt;0,($J91*BE91*$F$25),"0")</f>
        <v>0</v>
      </c>
      <c r="BU91" s="76" t="str">
        <f t="shared" ref="BU91" si="237">IF(BF91&gt;0,($J91*BF91*$F$26),"0")</f>
        <v>0</v>
      </c>
      <c r="BV91" s="76" t="str">
        <f t="shared" ref="BV91" si="238">IF(BG91&gt;0,($J91*BG91*$F$27),"0")</f>
        <v>0</v>
      </c>
      <c r="BW91" s="76" t="str">
        <f t="shared" ref="BW91" si="239">IF(BH91&gt;0,($J91*BH91*$F$28),"0")</f>
        <v>0</v>
      </c>
      <c r="BZ91" s="127"/>
    </row>
    <row r="92" spans="1:78" ht="20.100000000000001" customHeight="1" thickBot="1" x14ac:dyDescent="0.35">
      <c r="A92" s="53"/>
      <c r="B92" s="141" t="s">
        <v>66</v>
      </c>
      <c r="C92" s="141">
        <v>0.93680555555555556</v>
      </c>
      <c r="D92" s="158" t="s">
        <v>151</v>
      </c>
      <c r="E92" s="158" t="s">
        <v>172</v>
      </c>
      <c r="F92" s="158" t="s">
        <v>193</v>
      </c>
      <c r="G92" s="158" t="s">
        <v>214</v>
      </c>
      <c r="H92" s="158" t="s">
        <v>235</v>
      </c>
      <c r="I92" s="151">
        <v>226</v>
      </c>
      <c r="J92" s="151">
        <f>$I92*'Campaign Total'!$F$49</f>
        <v>237.3</v>
      </c>
      <c r="K92" s="163">
        <f t="shared" si="223"/>
        <v>0</v>
      </c>
      <c r="L92" s="164">
        <f t="shared" si="224"/>
        <v>0</v>
      </c>
      <c r="M92" s="165"/>
      <c r="N92" s="14"/>
      <c r="O92" s="68"/>
      <c r="P92" s="68"/>
      <c r="Q92" s="68"/>
      <c r="R92" s="68"/>
      <c r="S92" s="68"/>
      <c r="T92" s="14"/>
      <c r="U92" s="14"/>
      <c r="V92" s="68"/>
      <c r="W92" s="68"/>
      <c r="X92" s="68"/>
      <c r="Y92" s="68"/>
      <c r="Z92" s="68"/>
      <c r="AA92" s="14"/>
      <c r="AB92" s="14"/>
      <c r="AC92" s="68"/>
      <c r="AD92" s="68"/>
      <c r="AE92" s="68"/>
      <c r="AF92" s="68"/>
      <c r="AG92" s="68"/>
      <c r="AH92" s="14"/>
      <c r="AI92" s="14"/>
      <c r="AJ92" s="68"/>
      <c r="AK92" s="68"/>
      <c r="AL92" s="68"/>
      <c r="AM92" s="68"/>
      <c r="AN92" s="68"/>
      <c r="AO92" s="14"/>
      <c r="AP92" s="14"/>
      <c r="AQ92" s="68"/>
      <c r="AR92" s="68"/>
      <c r="AT92" s="76">
        <f>COUNTIF($N92:$AR92,"a")</f>
        <v>0</v>
      </c>
      <c r="AU92" s="76">
        <f>COUNTIF($N92:$AR92,"b")</f>
        <v>0</v>
      </c>
      <c r="AV92" s="76">
        <f>COUNTIF($N92:$AR92,"c")</f>
        <v>0</v>
      </c>
      <c r="AW92" s="76">
        <f>COUNTIF($N92:$AR92,"d")</f>
        <v>0</v>
      </c>
      <c r="AX92" s="76">
        <f>COUNTIF($N92:$AR92,"e")</f>
        <v>0</v>
      </c>
      <c r="AY92" s="76">
        <f>COUNTIF($N92:$AR92,"f")</f>
        <v>0</v>
      </c>
      <c r="AZ92" s="76">
        <f>COUNTIF($N92:$AR92,"g")</f>
        <v>0</v>
      </c>
      <c r="BA92" s="76">
        <f>COUNTIF($N92:$AR92,"h")</f>
        <v>0</v>
      </c>
      <c r="BB92" s="76">
        <f>COUNTIF($N92:$AR92,"i")</f>
        <v>0</v>
      </c>
      <c r="BC92" s="76">
        <f>COUNTIF($N92:$AR92,"j")</f>
        <v>0</v>
      </c>
      <c r="BD92" s="76">
        <f>COUNTIF($N92:$AR92,"k")</f>
        <v>0</v>
      </c>
      <c r="BE92" s="76">
        <f>COUNTIF($N92:$AR92,"l")</f>
        <v>0</v>
      </c>
      <c r="BF92" s="76">
        <f>COUNTIF($N92:$AR92,"m")</f>
        <v>0</v>
      </c>
      <c r="BG92" s="76">
        <f>COUNTIF($N92:$AR92,"n")</f>
        <v>0</v>
      </c>
      <c r="BH92" s="76">
        <f>COUNTIF($N92:$AR92,"o")</f>
        <v>0</v>
      </c>
      <c r="BI92" s="76" t="str">
        <f t="shared" si="208"/>
        <v>0</v>
      </c>
      <c r="BJ92" s="76" t="str">
        <f t="shared" si="209"/>
        <v>0</v>
      </c>
      <c r="BK92" s="76" t="str">
        <f t="shared" si="210"/>
        <v>0</v>
      </c>
      <c r="BL92" s="76" t="str">
        <f t="shared" si="211"/>
        <v>0</v>
      </c>
      <c r="BM92" s="76" t="str">
        <f t="shared" si="212"/>
        <v>0</v>
      </c>
      <c r="BN92" s="76" t="str">
        <f t="shared" si="213"/>
        <v>0</v>
      </c>
      <c r="BO92" s="76" t="str">
        <f t="shared" si="214"/>
        <v>0</v>
      </c>
      <c r="BP92" s="76" t="str">
        <f t="shared" si="215"/>
        <v>0</v>
      </c>
      <c r="BQ92" s="76" t="str">
        <f t="shared" si="216"/>
        <v>0</v>
      </c>
      <c r="BR92" s="76" t="str">
        <f t="shared" si="217"/>
        <v>0</v>
      </c>
      <c r="BS92" s="76" t="str">
        <f t="shared" si="218"/>
        <v>0</v>
      </c>
      <c r="BT92" s="76" t="str">
        <f t="shared" si="219"/>
        <v>0</v>
      </c>
      <c r="BU92" s="76" t="str">
        <f t="shared" si="220"/>
        <v>0</v>
      </c>
      <c r="BV92" s="76" t="str">
        <f t="shared" si="221"/>
        <v>0</v>
      </c>
      <c r="BW92" s="76" t="str">
        <f t="shared" si="222"/>
        <v>0</v>
      </c>
      <c r="BZ92" s="127"/>
    </row>
    <row r="93" spans="1:78" ht="19.5" thickBot="1" x14ac:dyDescent="0.35">
      <c r="A93" s="54"/>
      <c r="B93" s="139" t="s">
        <v>65</v>
      </c>
      <c r="C93" s="153">
        <v>0.9375</v>
      </c>
      <c r="D93" s="196" t="s">
        <v>343</v>
      </c>
      <c r="E93" s="197"/>
      <c r="F93" s="197"/>
      <c r="G93" s="197"/>
      <c r="H93" s="198"/>
      <c r="I93" s="148"/>
      <c r="J93" s="148"/>
      <c r="K93" s="163"/>
      <c r="L93" s="164"/>
      <c r="M93" s="165"/>
      <c r="N93" s="14"/>
      <c r="O93" s="59"/>
      <c r="P93" s="59"/>
      <c r="Q93" s="59"/>
      <c r="R93" s="59"/>
      <c r="S93" s="59"/>
      <c r="T93" s="14"/>
      <c r="U93" s="14"/>
      <c r="V93" s="59"/>
      <c r="W93" s="59"/>
      <c r="X93" s="59"/>
      <c r="Y93" s="59"/>
      <c r="Z93" s="59"/>
      <c r="AA93" s="14"/>
      <c r="AB93" s="14"/>
      <c r="AC93" s="59"/>
      <c r="AD93" s="59"/>
      <c r="AE93" s="59"/>
      <c r="AF93" s="59"/>
      <c r="AG93" s="59"/>
      <c r="AH93" s="14"/>
      <c r="AI93" s="14"/>
      <c r="AJ93" s="59"/>
      <c r="AK93" s="59"/>
      <c r="AL93" s="59"/>
      <c r="AM93" s="59"/>
      <c r="AN93" s="59"/>
      <c r="AO93" s="14"/>
      <c r="AP93" s="14"/>
      <c r="AQ93" s="59"/>
      <c r="AR93" s="59"/>
      <c r="AT93" s="76">
        <f>COUNTIF($N93:$AR93,"a")</f>
        <v>0</v>
      </c>
      <c r="AU93" s="76">
        <f>COUNTIF($N93:$AR93,"b")</f>
        <v>0</v>
      </c>
      <c r="AV93" s="76">
        <f>COUNTIF($N93:$AR93,"c")</f>
        <v>0</v>
      </c>
      <c r="AW93" s="76">
        <f>COUNTIF($N93:$AR93,"d")</f>
        <v>0</v>
      </c>
      <c r="AX93" s="76">
        <f>COUNTIF($N93:$AR93,"e")</f>
        <v>0</v>
      </c>
      <c r="AY93" s="76">
        <f>COUNTIF($N93:$AR93,"f")</f>
        <v>0</v>
      </c>
      <c r="AZ93" s="76">
        <f>COUNTIF($N93:$AR93,"g")</f>
        <v>0</v>
      </c>
      <c r="BA93" s="76">
        <f>COUNTIF($N93:$AR93,"h")</f>
        <v>0</v>
      </c>
      <c r="BB93" s="76">
        <f>COUNTIF($N93:$AR93,"i")</f>
        <v>0</v>
      </c>
      <c r="BC93" s="76">
        <f>COUNTIF($N93:$AR93,"j")</f>
        <v>0</v>
      </c>
      <c r="BD93" s="76">
        <f>COUNTIF($N93:$AR93,"k")</f>
        <v>0</v>
      </c>
      <c r="BE93" s="76">
        <f>COUNTIF($N93:$AR93,"l")</f>
        <v>0</v>
      </c>
      <c r="BF93" s="76">
        <f>COUNTIF($N93:$AR93,"m")</f>
        <v>0</v>
      </c>
      <c r="BG93" s="76">
        <f>COUNTIF($N93:$AR93,"n")</f>
        <v>0</v>
      </c>
      <c r="BH93" s="76">
        <f>COUNTIF($N93:$AR93,"o")</f>
        <v>0</v>
      </c>
      <c r="BI93" s="76" t="str">
        <f t="shared" si="208"/>
        <v>0</v>
      </c>
      <c r="BJ93" s="76" t="str">
        <f t="shared" si="209"/>
        <v>0</v>
      </c>
      <c r="BK93" s="76" t="str">
        <f t="shared" si="210"/>
        <v>0</v>
      </c>
      <c r="BL93" s="76" t="str">
        <f t="shared" si="211"/>
        <v>0</v>
      </c>
      <c r="BM93" s="76" t="str">
        <f t="shared" si="212"/>
        <v>0</v>
      </c>
      <c r="BN93" s="76" t="str">
        <f t="shared" si="213"/>
        <v>0</v>
      </c>
      <c r="BO93" s="76" t="str">
        <f t="shared" si="214"/>
        <v>0</v>
      </c>
      <c r="BP93" s="76" t="str">
        <f t="shared" si="215"/>
        <v>0</v>
      </c>
      <c r="BQ93" s="76" t="str">
        <f t="shared" si="216"/>
        <v>0</v>
      </c>
      <c r="BR93" s="76" t="str">
        <f t="shared" si="217"/>
        <v>0</v>
      </c>
      <c r="BS93" s="76" t="str">
        <f t="shared" si="218"/>
        <v>0</v>
      </c>
      <c r="BT93" s="76" t="str">
        <f t="shared" si="219"/>
        <v>0</v>
      </c>
      <c r="BU93" s="76" t="str">
        <f t="shared" si="220"/>
        <v>0</v>
      </c>
      <c r="BV93" s="76" t="str">
        <f t="shared" si="221"/>
        <v>0</v>
      </c>
      <c r="BW93" s="76" t="str">
        <f t="shared" si="222"/>
        <v>0</v>
      </c>
      <c r="BZ93" s="127"/>
    </row>
    <row r="94" spans="1:78" ht="20.100000000000001" customHeight="1" thickBot="1" x14ac:dyDescent="0.35">
      <c r="A94" s="53"/>
      <c r="B94" s="141" t="s">
        <v>66</v>
      </c>
      <c r="C94" s="141">
        <v>0.9784722222222223</v>
      </c>
      <c r="D94" s="158" t="s">
        <v>152</v>
      </c>
      <c r="E94" s="158" t="s">
        <v>173</v>
      </c>
      <c r="F94" s="158" t="s">
        <v>194</v>
      </c>
      <c r="G94" s="158" t="s">
        <v>215</v>
      </c>
      <c r="H94" s="158" t="s">
        <v>236</v>
      </c>
      <c r="I94" s="151">
        <v>261</v>
      </c>
      <c r="J94" s="151">
        <f>$I94*'Campaign Total'!$F$49</f>
        <v>274.05</v>
      </c>
      <c r="K94" s="163">
        <f t="shared" si="223"/>
        <v>0</v>
      </c>
      <c r="L94" s="164">
        <f t="shared" si="224"/>
        <v>0</v>
      </c>
      <c r="M94" s="165"/>
      <c r="N94" s="14"/>
      <c r="O94" s="68"/>
      <c r="P94" s="68"/>
      <c r="Q94" s="68"/>
      <c r="R94" s="68"/>
      <c r="S94" s="68"/>
      <c r="T94" s="14"/>
      <c r="U94" s="14"/>
      <c r="V94" s="68"/>
      <c r="W94" s="68"/>
      <c r="X94" s="68"/>
      <c r="Y94" s="68"/>
      <c r="Z94" s="68"/>
      <c r="AA94" s="14"/>
      <c r="AB94" s="14"/>
      <c r="AC94" s="68"/>
      <c r="AD94" s="68"/>
      <c r="AE94" s="68"/>
      <c r="AF94" s="68"/>
      <c r="AG94" s="68"/>
      <c r="AH94" s="14"/>
      <c r="AI94" s="14"/>
      <c r="AJ94" s="68"/>
      <c r="AK94" s="68"/>
      <c r="AL94" s="68"/>
      <c r="AM94" s="68"/>
      <c r="AN94" s="68"/>
      <c r="AO94" s="14"/>
      <c r="AP94" s="14"/>
      <c r="AQ94" s="68"/>
      <c r="AR94" s="68"/>
      <c r="AT94" s="76">
        <f>COUNTIF($N94:$AR94,"a")</f>
        <v>0</v>
      </c>
      <c r="AU94" s="76">
        <f>COUNTIF($N94:$AR94,"b")</f>
        <v>0</v>
      </c>
      <c r="AV94" s="76">
        <f>COUNTIF($N94:$AR94,"c")</f>
        <v>0</v>
      </c>
      <c r="AW94" s="76">
        <f>COUNTIF($N94:$AR94,"d")</f>
        <v>0</v>
      </c>
      <c r="AX94" s="76">
        <f>COUNTIF($N94:$AR94,"e")</f>
        <v>0</v>
      </c>
      <c r="AY94" s="76">
        <f>COUNTIF($N94:$AR94,"f")</f>
        <v>0</v>
      </c>
      <c r="AZ94" s="76">
        <f>COUNTIF($N94:$AR94,"g")</f>
        <v>0</v>
      </c>
      <c r="BA94" s="76">
        <f>COUNTIF($N94:$AR94,"h")</f>
        <v>0</v>
      </c>
      <c r="BB94" s="76">
        <f>COUNTIF($N94:$AR94,"i")</f>
        <v>0</v>
      </c>
      <c r="BC94" s="76">
        <f>COUNTIF($N94:$AR94,"j")</f>
        <v>0</v>
      </c>
      <c r="BD94" s="76">
        <f>COUNTIF($N94:$AR94,"k")</f>
        <v>0</v>
      </c>
      <c r="BE94" s="76">
        <f>COUNTIF($N94:$AR94,"l")</f>
        <v>0</v>
      </c>
      <c r="BF94" s="76">
        <f>COUNTIF($N94:$AR94,"m")</f>
        <v>0</v>
      </c>
      <c r="BG94" s="76">
        <f>COUNTIF($N94:$AR94,"n")</f>
        <v>0</v>
      </c>
      <c r="BH94" s="76">
        <f>COUNTIF($N94:$AR94,"o")</f>
        <v>0</v>
      </c>
      <c r="BI94" s="76" t="str">
        <f t="shared" si="208"/>
        <v>0</v>
      </c>
      <c r="BJ94" s="76" t="str">
        <f t="shared" si="209"/>
        <v>0</v>
      </c>
      <c r="BK94" s="76" t="str">
        <f t="shared" si="210"/>
        <v>0</v>
      </c>
      <c r="BL94" s="76" t="str">
        <f t="shared" si="211"/>
        <v>0</v>
      </c>
      <c r="BM94" s="76" t="str">
        <f t="shared" si="212"/>
        <v>0</v>
      </c>
      <c r="BN94" s="76" t="str">
        <f t="shared" si="213"/>
        <v>0</v>
      </c>
      <c r="BO94" s="76" t="str">
        <f t="shared" si="214"/>
        <v>0</v>
      </c>
      <c r="BP94" s="76" t="str">
        <f t="shared" si="215"/>
        <v>0</v>
      </c>
      <c r="BQ94" s="76" t="str">
        <f t="shared" si="216"/>
        <v>0</v>
      </c>
      <c r="BR94" s="76" t="str">
        <f t="shared" si="217"/>
        <v>0</v>
      </c>
      <c r="BS94" s="76" t="str">
        <f t="shared" si="218"/>
        <v>0</v>
      </c>
      <c r="BT94" s="76" t="str">
        <f t="shared" si="219"/>
        <v>0</v>
      </c>
      <c r="BU94" s="76" t="str">
        <f t="shared" si="220"/>
        <v>0</v>
      </c>
      <c r="BV94" s="76" t="str">
        <f t="shared" si="221"/>
        <v>0</v>
      </c>
      <c r="BW94" s="76" t="str">
        <f t="shared" si="222"/>
        <v>0</v>
      </c>
      <c r="BZ94" s="127"/>
    </row>
    <row r="95" spans="1:78" ht="20.100000000000001" customHeight="1" thickBot="1" x14ac:dyDescent="0.35">
      <c r="A95" s="54"/>
      <c r="B95" s="153" t="s">
        <v>65</v>
      </c>
      <c r="C95" s="153">
        <v>0.97916666666666663</v>
      </c>
      <c r="D95" s="196" t="s">
        <v>343</v>
      </c>
      <c r="E95" s="197"/>
      <c r="F95" s="197"/>
      <c r="G95" s="197"/>
      <c r="H95" s="198"/>
      <c r="I95" s="148"/>
      <c r="J95" s="148"/>
      <c r="K95" s="163"/>
      <c r="L95" s="164"/>
      <c r="M95" s="165"/>
      <c r="N95" s="14"/>
      <c r="O95" s="59"/>
      <c r="P95" s="59"/>
      <c r="Q95" s="59"/>
      <c r="R95" s="59"/>
      <c r="S95" s="59"/>
      <c r="T95" s="14"/>
      <c r="U95" s="14"/>
      <c r="V95" s="59"/>
      <c r="W95" s="59"/>
      <c r="X95" s="59"/>
      <c r="Y95" s="59"/>
      <c r="Z95" s="59"/>
      <c r="AA95" s="14"/>
      <c r="AB95" s="14"/>
      <c r="AC95" s="59"/>
      <c r="AD95" s="59"/>
      <c r="AE95" s="59"/>
      <c r="AF95" s="59"/>
      <c r="AG95" s="59"/>
      <c r="AH95" s="14"/>
      <c r="AI95" s="14"/>
      <c r="AJ95" s="59"/>
      <c r="AK95" s="59"/>
      <c r="AL95" s="59"/>
      <c r="AM95" s="59"/>
      <c r="AN95" s="59"/>
      <c r="AO95" s="14"/>
      <c r="AP95" s="14"/>
      <c r="AQ95" s="59"/>
      <c r="AR95" s="59"/>
      <c r="AT95" s="76">
        <f>COUNTIF($N95:$AR95,"a")</f>
        <v>0</v>
      </c>
      <c r="AU95" s="76">
        <f>COUNTIF($N95:$AR95,"b")</f>
        <v>0</v>
      </c>
      <c r="AV95" s="76">
        <f>COUNTIF($N95:$AR95,"c")</f>
        <v>0</v>
      </c>
      <c r="AW95" s="76">
        <f>COUNTIF($N95:$AR95,"d")</f>
        <v>0</v>
      </c>
      <c r="AX95" s="76">
        <f>COUNTIF($N95:$AR95,"e")</f>
        <v>0</v>
      </c>
      <c r="AY95" s="76">
        <f>COUNTIF($N95:$AR95,"f")</f>
        <v>0</v>
      </c>
      <c r="AZ95" s="76">
        <f>COUNTIF($N95:$AR95,"g")</f>
        <v>0</v>
      </c>
      <c r="BA95" s="76">
        <f>COUNTIF($N95:$AR95,"h")</f>
        <v>0</v>
      </c>
      <c r="BB95" s="76">
        <f>COUNTIF($N95:$AR95,"i")</f>
        <v>0</v>
      </c>
      <c r="BC95" s="76">
        <f>COUNTIF($N95:$AR95,"j")</f>
        <v>0</v>
      </c>
      <c r="BD95" s="76">
        <f>COUNTIF($N95:$AR95,"k")</f>
        <v>0</v>
      </c>
      <c r="BE95" s="76">
        <f>COUNTIF($N95:$AR95,"l")</f>
        <v>0</v>
      </c>
      <c r="BF95" s="76">
        <f>COUNTIF($N95:$AR95,"m")</f>
        <v>0</v>
      </c>
      <c r="BG95" s="76">
        <f>COUNTIF($N95:$AR95,"n")</f>
        <v>0</v>
      </c>
      <c r="BH95" s="76">
        <f>COUNTIF($N95:$AR95,"o")</f>
        <v>0</v>
      </c>
      <c r="BI95" s="76" t="str">
        <f t="shared" ref="BI95" si="240">IF(AT95&gt;0,($J95*AT95*$F$14),"0")</f>
        <v>0</v>
      </c>
      <c r="BJ95" s="76" t="str">
        <f t="shared" ref="BJ95" si="241">IF(AU95&gt;0,($J95*AU95*$F$15),"0")</f>
        <v>0</v>
      </c>
      <c r="BK95" s="76" t="str">
        <f t="shared" ref="BK95" si="242">IF(AV95&gt;0,($J95*AV95*$F$16),"0")</f>
        <v>0</v>
      </c>
      <c r="BL95" s="76" t="str">
        <f t="shared" ref="BL95" si="243">IF(AW95&gt;0,($J95*AW95*$F$17),"0")</f>
        <v>0</v>
      </c>
      <c r="BM95" s="76" t="str">
        <f t="shared" ref="BM95" si="244">IF(AX95&gt;0,($J95*AX95*$F$17),"0")</f>
        <v>0</v>
      </c>
      <c r="BN95" s="76" t="str">
        <f t="shared" ref="BN95" si="245">IF(AY95&gt;0,($J95*AY95*$F$19),"0")</f>
        <v>0</v>
      </c>
      <c r="BO95" s="76" t="str">
        <f t="shared" ref="BO95" si="246">IF(AZ95&gt;0,($J95*AZ95*$F$20),"0")</f>
        <v>0</v>
      </c>
      <c r="BP95" s="76" t="str">
        <f t="shared" ref="BP95" si="247">IF(BA95&gt;0,($J95*BA95*$F$21),"0")</f>
        <v>0</v>
      </c>
      <c r="BQ95" s="76" t="str">
        <f t="shared" ref="BQ95" si="248">IF(BB95&gt;0,($J95*BB95*$F$22),"0")</f>
        <v>0</v>
      </c>
      <c r="BR95" s="76" t="str">
        <f t="shared" ref="BR95" si="249">IF(BC95&gt;0,($J95*BC95*$F$23),"0")</f>
        <v>0</v>
      </c>
      <c r="BS95" s="76" t="str">
        <f t="shared" ref="BS95" si="250">IF(BD95&gt;0,($J95*BD95*$F$24),"0")</f>
        <v>0</v>
      </c>
      <c r="BT95" s="76" t="str">
        <f t="shared" ref="BT95" si="251">IF(BE95&gt;0,($J95*BE95*$F$25),"0")</f>
        <v>0</v>
      </c>
      <c r="BU95" s="76" t="str">
        <f t="shared" ref="BU95" si="252">IF(BF95&gt;0,($J95*BF95*$F$26),"0")</f>
        <v>0</v>
      </c>
      <c r="BV95" s="76" t="str">
        <f t="shared" ref="BV95" si="253">IF(BG95&gt;0,($J95*BG95*$F$27),"0")</f>
        <v>0</v>
      </c>
      <c r="BW95" s="76" t="str">
        <f t="shared" ref="BW95" si="254">IF(BH95&gt;0,($J95*BH95*$F$28),"0")</f>
        <v>0</v>
      </c>
    </row>
    <row r="96" spans="1:78" ht="20.100000000000001" customHeight="1" thickTop="1" thickBot="1" x14ac:dyDescent="0.35">
      <c r="A96" s="54"/>
      <c r="B96" s="153" t="s">
        <v>65</v>
      </c>
      <c r="C96" s="153">
        <v>1</v>
      </c>
      <c r="D96" s="190" t="s">
        <v>342</v>
      </c>
      <c r="E96" s="191"/>
      <c r="F96" s="191"/>
      <c r="G96" s="191"/>
      <c r="H96" s="192"/>
      <c r="I96" s="148"/>
      <c r="J96" s="148"/>
      <c r="K96" s="163"/>
      <c r="L96" s="164"/>
      <c r="M96" s="165"/>
      <c r="N96" s="14"/>
      <c r="O96" s="59"/>
      <c r="P96" s="59"/>
      <c r="Q96" s="59"/>
      <c r="R96" s="59"/>
      <c r="S96" s="59"/>
      <c r="T96" s="14"/>
      <c r="U96" s="14"/>
      <c r="V96" s="59"/>
      <c r="W96" s="59"/>
      <c r="X96" s="59"/>
      <c r="Y96" s="59"/>
      <c r="Z96" s="59"/>
      <c r="AA96" s="14"/>
      <c r="AB96" s="14"/>
      <c r="AC96" s="59"/>
      <c r="AD96" s="59"/>
      <c r="AE96" s="59"/>
      <c r="AF96" s="59"/>
      <c r="AG96" s="59"/>
      <c r="AH96" s="14"/>
      <c r="AI96" s="14"/>
      <c r="AJ96" s="59"/>
      <c r="AK96" s="59"/>
      <c r="AL96" s="59"/>
      <c r="AM96" s="59"/>
      <c r="AN96" s="59"/>
      <c r="AO96" s="14"/>
      <c r="AP96" s="14"/>
      <c r="AQ96" s="59"/>
      <c r="AR96" s="59"/>
      <c r="AT96" s="76">
        <f>COUNTIF($N96:$AR96,"a")</f>
        <v>0</v>
      </c>
      <c r="AU96" s="76">
        <f>COUNTIF($N96:$AR96,"b")</f>
        <v>0</v>
      </c>
      <c r="AV96" s="76">
        <f>COUNTIF($N96:$AR96,"c")</f>
        <v>0</v>
      </c>
      <c r="AW96" s="76">
        <f>COUNTIF($N96:$AR96,"d")</f>
        <v>0</v>
      </c>
      <c r="AX96" s="76">
        <f>COUNTIF($N96:$AR96,"e")</f>
        <v>0</v>
      </c>
      <c r="AY96" s="76">
        <f>COUNTIF($N96:$AR96,"f")</f>
        <v>0</v>
      </c>
      <c r="AZ96" s="76">
        <f>COUNTIF($N96:$AR96,"g")</f>
        <v>0</v>
      </c>
      <c r="BA96" s="76">
        <f>COUNTIF($N96:$AR96,"h")</f>
        <v>0</v>
      </c>
      <c r="BB96" s="76">
        <f>COUNTIF($N96:$AR96,"i")</f>
        <v>0</v>
      </c>
      <c r="BC96" s="76">
        <f>COUNTIF($N96:$AR96,"j")</f>
        <v>0</v>
      </c>
      <c r="BD96" s="76">
        <f>COUNTIF($N96:$AR96,"k")</f>
        <v>0</v>
      </c>
      <c r="BE96" s="76">
        <f>COUNTIF($N96:$AR96,"l")</f>
        <v>0</v>
      </c>
      <c r="BF96" s="76">
        <f>COUNTIF($N96:$AR96,"m")</f>
        <v>0</v>
      </c>
      <c r="BG96" s="76">
        <f>COUNTIF($N96:$AR96,"n")</f>
        <v>0</v>
      </c>
      <c r="BH96" s="76">
        <f>COUNTIF($N96:$AR96,"o")</f>
        <v>0</v>
      </c>
      <c r="BI96" s="76" t="str">
        <f t="shared" si="208"/>
        <v>0</v>
      </c>
      <c r="BJ96" s="76" t="str">
        <f t="shared" si="209"/>
        <v>0</v>
      </c>
      <c r="BK96" s="76" t="str">
        <f t="shared" si="210"/>
        <v>0</v>
      </c>
      <c r="BL96" s="76" t="str">
        <f t="shared" si="211"/>
        <v>0</v>
      </c>
      <c r="BM96" s="76" t="str">
        <f t="shared" si="212"/>
        <v>0</v>
      </c>
      <c r="BN96" s="76" t="str">
        <f t="shared" si="213"/>
        <v>0</v>
      </c>
      <c r="BO96" s="76" t="str">
        <f t="shared" si="214"/>
        <v>0</v>
      </c>
      <c r="BP96" s="76" t="str">
        <f t="shared" si="215"/>
        <v>0</v>
      </c>
      <c r="BQ96" s="76" t="str">
        <f t="shared" si="216"/>
        <v>0</v>
      </c>
      <c r="BR96" s="76" t="str">
        <f t="shared" si="217"/>
        <v>0</v>
      </c>
      <c r="BS96" s="76" t="str">
        <f t="shared" si="218"/>
        <v>0</v>
      </c>
      <c r="BT96" s="76" t="str">
        <f t="shared" si="219"/>
        <v>0</v>
      </c>
      <c r="BU96" s="76" t="str">
        <f t="shared" si="220"/>
        <v>0</v>
      </c>
      <c r="BV96" s="76" t="str">
        <f t="shared" si="221"/>
        <v>0</v>
      </c>
      <c r="BW96" s="76" t="str">
        <f t="shared" si="222"/>
        <v>0</v>
      </c>
    </row>
    <row r="97" spans="1:75" ht="20.100000000000001" customHeight="1" thickBot="1" x14ac:dyDescent="0.35">
      <c r="A97" s="53"/>
      <c r="B97" s="153" t="s">
        <v>65</v>
      </c>
      <c r="C97" s="153">
        <v>6.25E-2</v>
      </c>
      <c r="D97" s="196" t="s">
        <v>293</v>
      </c>
      <c r="E97" s="197"/>
      <c r="F97" s="197"/>
      <c r="G97" s="197"/>
      <c r="H97" s="198"/>
      <c r="I97" s="148"/>
      <c r="J97" s="148"/>
      <c r="K97" s="163"/>
      <c r="L97" s="164"/>
      <c r="M97" s="165"/>
      <c r="N97" s="14"/>
      <c r="O97" s="59"/>
      <c r="P97" s="59"/>
      <c r="Q97" s="59"/>
      <c r="R97" s="59"/>
      <c r="S97" s="59"/>
      <c r="T97" s="14"/>
      <c r="U97" s="14"/>
      <c r="V97" s="59"/>
      <c r="W97" s="59"/>
      <c r="X97" s="59"/>
      <c r="Y97" s="59"/>
      <c r="Z97" s="59"/>
      <c r="AA97" s="14"/>
      <c r="AB97" s="14"/>
      <c r="AC97" s="59"/>
      <c r="AD97" s="59"/>
      <c r="AE97" s="59"/>
      <c r="AF97" s="59"/>
      <c r="AG97" s="59"/>
      <c r="AH97" s="14"/>
      <c r="AI97" s="14"/>
      <c r="AJ97" s="59"/>
      <c r="AK97" s="59"/>
      <c r="AL97" s="59"/>
      <c r="AM97" s="59"/>
      <c r="AN97" s="59"/>
      <c r="AO97" s="14"/>
      <c r="AP97" s="14"/>
      <c r="AQ97" s="59"/>
      <c r="AR97" s="59"/>
      <c r="AT97" s="76">
        <f>COUNTIF($N97:$AR97,"a")</f>
        <v>0</v>
      </c>
      <c r="AU97" s="76">
        <f>COUNTIF($N97:$AR97,"b")</f>
        <v>0</v>
      </c>
      <c r="AV97" s="76">
        <f>COUNTIF($N97:$AR97,"c")</f>
        <v>0</v>
      </c>
      <c r="AW97" s="76">
        <f>COUNTIF($N97:$AR97,"d")</f>
        <v>0</v>
      </c>
      <c r="AX97" s="76">
        <f>COUNTIF($N97:$AR97,"e")</f>
        <v>0</v>
      </c>
      <c r="AY97" s="76">
        <f>COUNTIF($N97:$AR97,"f")</f>
        <v>0</v>
      </c>
      <c r="AZ97" s="76">
        <f>COUNTIF($N97:$AR97,"g")</f>
        <v>0</v>
      </c>
      <c r="BA97" s="76">
        <f>COUNTIF($N97:$AR97,"h")</f>
        <v>0</v>
      </c>
      <c r="BB97" s="76">
        <f>COUNTIF($N97:$AR97,"i")</f>
        <v>0</v>
      </c>
      <c r="BC97" s="76">
        <f>COUNTIF($N97:$AR97,"j")</f>
        <v>0</v>
      </c>
      <c r="BD97" s="76">
        <f>COUNTIF($N97:$AR97,"k")</f>
        <v>0</v>
      </c>
      <c r="BE97" s="76">
        <f>COUNTIF($N97:$AR97,"l")</f>
        <v>0</v>
      </c>
      <c r="BF97" s="76">
        <f>COUNTIF($N97:$AR97,"m")</f>
        <v>0</v>
      </c>
      <c r="BG97" s="76">
        <f>COUNTIF($N97:$AR97,"n")</f>
        <v>0</v>
      </c>
      <c r="BH97" s="76">
        <f>COUNTIF($N97:$AR97,"o")</f>
        <v>0</v>
      </c>
      <c r="BI97" s="76" t="str">
        <f t="shared" ref="BI97" si="255">IF(AT97&gt;0,($J97*AT97*$F$14),"0")</f>
        <v>0</v>
      </c>
      <c r="BJ97" s="76" t="str">
        <f t="shared" ref="BJ97" si="256">IF(AU97&gt;0,($J97*AU97*$F$15),"0")</f>
        <v>0</v>
      </c>
      <c r="BK97" s="76" t="str">
        <f t="shared" ref="BK97" si="257">IF(AV97&gt;0,($J97*AV97*$F$16),"0")</f>
        <v>0</v>
      </c>
      <c r="BL97" s="76" t="str">
        <f t="shared" ref="BL97" si="258">IF(AW97&gt;0,($J97*AW97*$F$17),"0")</f>
        <v>0</v>
      </c>
      <c r="BM97" s="76" t="str">
        <f t="shared" ref="BM97" si="259">IF(AX97&gt;0,($J97*AX97*$F$17),"0")</f>
        <v>0</v>
      </c>
      <c r="BN97" s="76" t="str">
        <f t="shared" ref="BN97" si="260">IF(AY97&gt;0,($J97*AY97*$F$19),"0")</f>
        <v>0</v>
      </c>
      <c r="BO97" s="76" t="str">
        <f t="shared" ref="BO97" si="261">IF(AZ97&gt;0,($J97*AZ97*$F$20),"0")</f>
        <v>0</v>
      </c>
      <c r="BP97" s="76" t="str">
        <f t="shared" ref="BP97" si="262">IF(BA97&gt;0,($J97*BA97*$F$21),"0")</f>
        <v>0</v>
      </c>
      <c r="BQ97" s="76" t="str">
        <f t="shared" ref="BQ97" si="263">IF(BB97&gt;0,($J97*BB97*$F$22),"0")</f>
        <v>0</v>
      </c>
      <c r="BR97" s="76" t="str">
        <f t="shared" ref="BR97" si="264">IF(BC97&gt;0,($J97*BC97*$F$23),"0")</f>
        <v>0</v>
      </c>
      <c r="BS97" s="76" t="str">
        <f t="shared" ref="BS97" si="265">IF(BD97&gt;0,($J97*BD97*$F$24),"0")</f>
        <v>0</v>
      </c>
      <c r="BT97" s="76" t="str">
        <f t="shared" ref="BT97" si="266">IF(BE97&gt;0,($J97*BE97*$F$25),"0")</f>
        <v>0</v>
      </c>
      <c r="BU97" s="76" t="str">
        <f t="shared" ref="BU97" si="267">IF(BF97&gt;0,($J97*BF97*$F$26),"0")</f>
        <v>0</v>
      </c>
      <c r="BV97" s="76" t="str">
        <f t="shared" ref="BV97" si="268">IF(BG97&gt;0,($J97*BG97*$F$27),"0")</f>
        <v>0</v>
      </c>
      <c r="BW97" s="76" t="str">
        <f t="shared" ref="BW97" si="269">IF(BH97&gt;0,($J97*BH97*$F$28),"0")</f>
        <v>0</v>
      </c>
    </row>
    <row r="98" spans="1:75" ht="20.100000000000001" customHeight="1" thickBot="1" x14ac:dyDescent="0.35">
      <c r="A98" s="53"/>
      <c r="B98" s="153" t="s">
        <v>65</v>
      </c>
      <c r="C98" s="153">
        <v>8.3333333333333329E-2</v>
      </c>
      <c r="D98" s="199" t="s">
        <v>324</v>
      </c>
      <c r="E98" s="199" t="s">
        <v>318</v>
      </c>
      <c r="F98" s="160" t="s">
        <v>386</v>
      </c>
      <c r="G98" s="160" t="s">
        <v>353</v>
      </c>
      <c r="H98" s="201" t="s">
        <v>324</v>
      </c>
      <c r="I98" s="148"/>
      <c r="J98" s="148"/>
      <c r="K98" s="163"/>
      <c r="L98" s="164"/>
      <c r="M98" s="165"/>
      <c r="N98" s="14"/>
      <c r="O98" s="59"/>
      <c r="P98" s="59"/>
      <c r="Q98" s="59"/>
      <c r="R98" s="59"/>
      <c r="S98" s="59"/>
      <c r="T98" s="14"/>
      <c r="U98" s="14"/>
      <c r="V98" s="59"/>
      <c r="W98" s="59"/>
      <c r="X98" s="59"/>
      <c r="Y98" s="59"/>
      <c r="Z98" s="59"/>
      <c r="AA98" s="14"/>
      <c r="AB98" s="14"/>
      <c r="AC98" s="59"/>
      <c r="AD98" s="59"/>
      <c r="AE98" s="59"/>
      <c r="AF98" s="59"/>
      <c r="AG98" s="59"/>
      <c r="AH98" s="14"/>
      <c r="AI98" s="14"/>
      <c r="AJ98" s="59"/>
      <c r="AK98" s="59"/>
      <c r="AL98" s="59"/>
      <c r="AM98" s="59"/>
      <c r="AN98" s="59"/>
      <c r="AO98" s="14"/>
      <c r="AP98" s="14"/>
      <c r="AQ98" s="59"/>
      <c r="AR98" s="59"/>
      <c r="AT98" s="76">
        <f>COUNTIF($N98:$AR98,"a")</f>
        <v>0</v>
      </c>
      <c r="AU98" s="76">
        <f>COUNTIF($N98:$AR98,"b")</f>
        <v>0</v>
      </c>
      <c r="AV98" s="76">
        <f>COUNTIF($N98:$AR98,"c")</f>
        <v>0</v>
      </c>
      <c r="AW98" s="76">
        <f>COUNTIF($N98:$AR98,"d")</f>
        <v>0</v>
      </c>
      <c r="AX98" s="76">
        <f>COUNTIF($N98:$AR98,"e")</f>
        <v>0</v>
      </c>
      <c r="AY98" s="76">
        <f>COUNTIF($N98:$AR98,"f")</f>
        <v>0</v>
      </c>
      <c r="AZ98" s="76">
        <f>COUNTIF($N98:$AR98,"g")</f>
        <v>0</v>
      </c>
      <c r="BA98" s="76">
        <f>COUNTIF($N98:$AR98,"h")</f>
        <v>0</v>
      </c>
      <c r="BB98" s="76">
        <f>COUNTIF($N98:$AR98,"i")</f>
        <v>0</v>
      </c>
      <c r="BC98" s="76">
        <f>COUNTIF($N98:$AR98,"j")</f>
        <v>0</v>
      </c>
      <c r="BD98" s="76">
        <f>COUNTIF($N98:$AR98,"k")</f>
        <v>0</v>
      </c>
      <c r="BE98" s="76">
        <f>COUNTIF($N98:$AR98,"l")</f>
        <v>0</v>
      </c>
      <c r="BF98" s="76">
        <f>COUNTIF($N98:$AR98,"m")</f>
        <v>0</v>
      </c>
      <c r="BG98" s="76">
        <f>COUNTIF($N98:$AR98,"n")</f>
        <v>0</v>
      </c>
      <c r="BH98" s="76">
        <f>COUNTIF($N98:$AR98,"o")</f>
        <v>0</v>
      </c>
      <c r="BI98" s="76" t="str">
        <f t="shared" si="208"/>
        <v>0</v>
      </c>
      <c r="BJ98" s="76" t="str">
        <f t="shared" si="209"/>
        <v>0</v>
      </c>
      <c r="BK98" s="76" t="str">
        <f t="shared" si="210"/>
        <v>0</v>
      </c>
      <c r="BL98" s="76" t="str">
        <f t="shared" si="211"/>
        <v>0</v>
      </c>
      <c r="BM98" s="76" t="str">
        <f t="shared" si="212"/>
        <v>0</v>
      </c>
      <c r="BN98" s="76" t="str">
        <f t="shared" si="213"/>
        <v>0</v>
      </c>
      <c r="BO98" s="76" t="str">
        <f t="shared" si="214"/>
        <v>0</v>
      </c>
      <c r="BP98" s="76" t="str">
        <f t="shared" si="215"/>
        <v>0</v>
      </c>
      <c r="BQ98" s="76" t="str">
        <f t="shared" si="216"/>
        <v>0</v>
      </c>
      <c r="BR98" s="76" t="str">
        <f t="shared" si="217"/>
        <v>0</v>
      </c>
      <c r="BS98" s="76" t="str">
        <f t="shared" si="218"/>
        <v>0</v>
      </c>
      <c r="BT98" s="76" t="str">
        <f t="shared" si="219"/>
        <v>0</v>
      </c>
      <c r="BU98" s="76" t="str">
        <f t="shared" si="220"/>
        <v>0</v>
      </c>
      <c r="BV98" s="76" t="str">
        <f t="shared" si="221"/>
        <v>0</v>
      </c>
      <c r="BW98" s="76" t="str">
        <f t="shared" si="222"/>
        <v>0</v>
      </c>
    </row>
    <row r="99" spans="1:75" s="128" customFormat="1" ht="20.100000000000001" customHeight="1" thickBot="1" x14ac:dyDescent="0.35">
      <c r="A99" s="53"/>
      <c r="B99" s="153" t="s">
        <v>65</v>
      </c>
      <c r="C99" s="153">
        <v>0.10416666666666667</v>
      </c>
      <c r="D99" s="200"/>
      <c r="E99" s="200"/>
      <c r="F99" s="160" t="s">
        <v>355</v>
      </c>
      <c r="G99" s="160" t="s">
        <v>354</v>
      </c>
      <c r="H99" s="202"/>
      <c r="I99" s="148"/>
      <c r="J99" s="148"/>
      <c r="K99" s="163"/>
      <c r="L99" s="164"/>
      <c r="M99" s="165"/>
      <c r="N99" s="130"/>
      <c r="O99" s="133"/>
      <c r="P99" s="133"/>
      <c r="Q99" s="133"/>
      <c r="R99" s="133"/>
      <c r="S99" s="133"/>
      <c r="T99" s="130"/>
      <c r="U99" s="130"/>
      <c r="V99" s="133"/>
      <c r="W99" s="133"/>
      <c r="X99" s="133"/>
      <c r="Y99" s="133"/>
      <c r="Z99" s="133"/>
      <c r="AA99" s="130"/>
      <c r="AB99" s="130"/>
      <c r="AC99" s="133"/>
      <c r="AD99" s="133"/>
      <c r="AE99" s="133"/>
      <c r="AF99" s="133"/>
      <c r="AG99" s="133"/>
      <c r="AH99" s="130"/>
      <c r="AI99" s="130"/>
      <c r="AJ99" s="133"/>
      <c r="AK99" s="133"/>
      <c r="AL99" s="133"/>
      <c r="AM99" s="133"/>
      <c r="AN99" s="133"/>
      <c r="AO99" s="130"/>
      <c r="AP99" s="130"/>
      <c r="AQ99" s="133"/>
      <c r="AR99" s="133"/>
      <c r="AT99" s="131">
        <f>COUNTIF($N99:$AR99,"a")</f>
        <v>0</v>
      </c>
      <c r="AU99" s="131">
        <f>COUNTIF($N99:$AR99,"b")</f>
        <v>0</v>
      </c>
      <c r="AV99" s="131">
        <f>COUNTIF($N99:$AR99,"c")</f>
        <v>0</v>
      </c>
      <c r="AW99" s="131">
        <f>COUNTIF($N99:$AR99,"d")</f>
        <v>0</v>
      </c>
      <c r="AX99" s="131">
        <f>COUNTIF($N99:$AR99,"e")</f>
        <v>0</v>
      </c>
      <c r="AY99" s="131">
        <f>COUNTIF($N99:$AR99,"f")</f>
        <v>0</v>
      </c>
      <c r="AZ99" s="131">
        <f>COUNTIF($N99:$AR99,"g")</f>
        <v>0</v>
      </c>
      <c r="BA99" s="131">
        <f>COUNTIF($N99:$AR99,"h")</f>
        <v>0</v>
      </c>
      <c r="BB99" s="131">
        <f>COUNTIF($N99:$AR99,"i")</f>
        <v>0</v>
      </c>
      <c r="BC99" s="131">
        <f>COUNTIF($N99:$AR99,"j")</f>
        <v>0</v>
      </c>
      <c r="BD99" s="131">
        <f>COUNTIF($N99:$AR99,"k")</f>
        <v>0</v>
      </c>
      <c r="BE99" s="131">
        <f>COUNTIF($N99:$AR99,"l")</f>
        <v>0</v>
      </c>
      <c r="BF99" s="131">
        <f>COUNTIF($N99:$AR99,"m")</f>
        <v>0</v>
      </c>
      <c r="BG99" s="131">
        <f>COUNTIF($N99:$AR99,"n")</f>
        <v>0</v>
      </c>
      <c r="BH99" s="131">
        <f>COUNTIF($N99:$AR99,"o")</f>
        <v>0</v>
      </c>
      <c r="BI99" s="131" t="str">
        <f t="shared" ref="BI99" si="270">IF(AT99&gt;0,($J99*AT99*$F$14),"0")</f>
        <v>0</v>
      </c>
      <c r="BJ99" s="131" t="str">
        <f t="shared" ref="BJ99" si="271">IF(AU99&gt;0,($J99*AU99*$F$15),"0")</f>
        <v>0</v>
      </c>
      <c r="BK99" s="131" t="str">
        <f t="shared" ref="BK99" si="272">IF(AV99&gt;0,($J99*AV99*$F$16),"0")</f>
        <v>0</v>
      </c>
      <c r="BL99" s="131" t="str">
        <f t="shared" ref="BL99" si="273">IF(AW99&gt;0,($J99*AW99*$F$17),"0")</f>
        <v>0</v>
      </c>
      <c r="BM99" s="131" t="str">
        <f t="shared" ref="BM99" si="274">IF(AX99&gt;0,($J99*AX99*$F$17),"0")</f>
        <v>0</v>
      </c>
      <c r="BN99" s="131" t="str">
        <f t="shared" ref="BN99" si="275">IF(AY99&gt;0,($J99*AY99*$F$19),"0")</f>
        <v>0</v>
      </c>
      <c r="BO99" s="131" t="str">
        <f t="shared" ref="BO99" si="276">IF(AZ99&gt;0,($J99*AZ99*$F$20),"0")</f>
        <v>0</v>
      </c>
      <c r="BP99" s="131" t="str">
        <f t="shared" ref="BP99" si="277">IF(BA99&gt;0,($J99*BA99*$F$21),"0")</f>
        <v>0</v>
      </c>
      <c r="BQ99" s="131" t="str">
        <f t="shared" ref="BQ99" si="278">IF(BB99&gt;0,($J99*BB99*$F$22),"0")</f>
        <v>0</v>
      </c>
      <c r="BR99" s="131" t="str">
        <f t="shared" ref="BR99" si="279">IF(BC99&gt;0,($J99*BC99*$F$23),"0")</f>
        <v>0</v>
      </c>
      <c r="BS99" s="131" t="str">
        <f t="shared" ref="BS99" si="280">IF(BD99&gt;0,($J99*BD99*$F$24),"0")</f>
        <v>0</v>
      </c>
      <c r="BT99" s="131" t="str">
        <f t="shared" ref="BT99" si="281">IF(BE99&gt;0,($J99*BE99*$F$25),"0")</f>
        <v>0</v>
      </c>
      <c r="BU99" s="131" t="str">
        <f t="shared" ref="BU99" si="282">IF(BF99&gt;0,($J99*BF99*$F$26),"0")</f>
        <v>0</v>
      </c>
      <c r="BV99" s="131" t="str">
        <f t="shared" ref="BV99" si="283">IF(BG99&gt;0,($J99*BG99*$F$27),"0")</f>
        <v>0</v>
      </c>
      <c r="BW99" s="131" t="str">
        <f t="shared" ref="BW99" si="284">IF(BH99&gt;0,($J99*BH99*$F$28),"0")</f>
        <v>0</v>
      </c>
    </row>
    <row r="100" spans="1:75" ht="20.100000000000001" customHeight="1" thickTop="1" thickBot="1" x14ac:dyDescent="0.35">
      <c r="A100" s="53"/>
      <c r="B100" s="153" t="s">
        <v>65</v>
      </c>
      <c r="C100" s="153">
        <v>0.125</v>
      </c>
      <c r="D100" s="190" t="s">
        <v>342</v>
      </c>
      <c r="E100" s="191"/>
      <c r="F100" s="191"/>
      <c r="G100" s="191"/>
      <c r="H100" s="192"/>
      <c r="I100" s="148"/>
      <c r="J100" s="148"/>
      <c r="K100" s="163"/>
      <c r="L100" s="164"/>
      <c r="M100" s="165"/>
      <c r="N100" s="14"/>
      <c r="O100" s="59"/>
      <c r="P100" s="59"/>
      <c r="Q100" s="59"/>
      <c r="R100" s="59"/>
      <c r="S100" s="59"/>
      <c r="T100" s="14"/>
      <c r="U100" s="14"/>
      <c r="V100" s="59"/>
      <c r="W100" s="59"/>
      <c r="X100" s="59"/>
      <c r="Y100" s="59"/>
      <c r="Z100" s="59"/>
      <c r="AA100" s="14"/>
      <c r="AB100" s="14"/>
      <c r="AC100" s="59"/>
      <c r="AD100" s="59"/>
      <c r="AE100" s="59"/>
      <c r="AF100" s="59"/>
      <c r="AG100" s="59"/>
      <c r="AH100" s="14"/>
      <c r="AI100" s="14"/>
      <c r="AJ100" s="59"/>
      <c r="AK100" s="59"/>
      <c r="AL100" s="59"/>
      <c r="AM100" s="59"/>
      <c r="AN100" s="59"/>
      <c r="AO100" s="14"/>
      <c r="AP100" s="14"/>
      <c r="AQ100" s="59"/>
      <c r="AR100" s="59"/>
      <c r="AT100" s="76">
        <f>COUNTIF($N100:$AR100,"a")</f>
        <v>0</v>
      </c>
      <c r="AU100" s="76">
        <f>COUNTIF($N100:$AR100,"b")</f>
        <v>0</v>
      </c>
      <c r="AV100" s="76">
        <f>COUNTIF($N100:$AR100,"c")</f>
        <v>0</v>
      </c>
      <c r="AW100" s="76">
        <f>COUNTIF($N100:$AR100,"d")</f>
        <v>0</v>
      </c>
      <c r="AX100" s="76">
        <f>COUNTIF($N100:$AR100,"e")</f>
        <v>0</v>
      </c>
      <c r="AY100" s="76">
        <f>COUNTIF($N100:$AR100,"f")</f>
        <v>0</v>
      </c>
      <c r="AZ100" s="76">
        <f>COUNTIF($N100:$AR100,"g")</f>
        <v>0</v>
      </c>
      <c r="BA100" s="76">
        <f>COUNTIF($N100:$AR100,"h")</f>
        <v>0</v>
      </c>
      <c r="BB100" s="76">
        <f>COUNTIF($N100:$AR100,"i")</f>
        <v>0</v>
      </c>
      <c r="BC100" s="76">
        <f>COUNTIF($N100:$AR100,"j")</f>
        <v>0</v>
      </c>
      <c r="BD100" s="76">
        <f>COUNTIF($N100:$AR100,"k")</f>
        <v>0</v>
      </c>
      <c r="BE100" s="76">
        <f>COUNTIF($N100:$AR100,"l")</f>
        <v>0</v>
      </c>
      <c r="BF100" s="76">
        <f>COUNTIF($N100:$AR100,"m")</f>
        <v>0</v>
      </c>
      <c r="BG100" s="76">
        <f>COUNTIF($N100:$AR100,"n")</f>
        <v>0</v>
      </c>
      <c r="BH100" s="76">
        <f>COUNTIF($N100:$AR100,"o")</f>
        <v>0</v>
      </c>
      <c r="BI100" s="76" t="str">
        <f t="shared" si="208"/>
        <v>0</v>
      </c>
      <c r="BJ100" s="76" t="str">
        <f t="shared" si="209"/>
        <v>0</v>
      </c>
      <c r="BK100" s="76" t="str">
        <f t="shared" si="210"/>
        <v>0</v>
      </c>
      <c r="BL100" s="76" t="str">
        <f t="shared" si="211"/>
        <v>0</v>
      </c>
      <c r="BM100" s="76" t="str">
        <f t="shared" si="212"/>
        <v>0</v>
      </c>
      <c r="BN100" s="76" t="str">
        <f t="shared" si="213"/>
        <v>0</v>
      </c>
      <c r="BO100" s="76" t="str">
        <f t="shared" si="214"/>
        <v>0</v>
      </c>
      <c r="BP100" s="76" t="str">
        <f t="shared" si="215"/>
        <v>0</v>
      </c>
      <c r="BQ100" s="76" t="str">
        <f t="shared" si="216"/>
        <v>0</v>
      </c>
      <c r="BR100" s="76" t="str">
        <f t="shared" si="217"/>
        <v>0</v>
      </c>
      <c r="BS100" s="76" t="str">
        <f t="shared" si="218"/>
        <v>0</v>
      </c>
      <c r="BT100" s="76" t="str">
        <f t="shared" si="219"/>
        <v>0</v>
      </c>
      <c r="BU100" s="76" t="str">
        <f t="shared" si="220"/>
        <v>0</v>
      </c>
      <c r="BV100" s="76" t="str">
        <f t="shared" si="221"/>
        <v>0</v>
      </c>
      <c r="BW100" s="76" t="str">
        <f t="shared" si="222"/>
        <v>0</v>
      </c>
    </row>
    <row r="101" spans="1:75" ht="19.5" thickBot="1" x14ac:dyDescent="0.35">
      <c r="A101" s="30"/>
      <c r="I101" s="65"/>
      <c r="J101" s="65"/>
      <c r="K101" s="12">
        <f>SUM(K37:K100)</f>
        <v>0</v>
      </c>
      <c r="L101" s="7">
        <f>SUM(L37:L100)</f>
        <v>0</v>
      </c>
      <c r="N101" s="52">
        <f t="shared" ref="N101:AP101" si="285">COUNTA(N37:N100)</f>
        <v>0</v>
      </c>
      <c r="O101" s="52">
        <f t="shared" ref="O101:AB101" si="286">COUNTA(O37:O100)</f>
        <v>0</v>
      </c>
      <c r="P101" s="52">
        <f t="shared" si="286"/>
        <v>0</v>
      </c>
      <c r="Q101" s="52">
        <f t="shared" si="286"/>
        <v>0</v>
      </c>
      <c r="R101" s="52">
        <f t="shared" si="286"/>
        <v>0</v>
      </c>
      <c r="S101" s="52">
        <f t="shared" si="286"/>
        <v>0</v>
      </c>
      <c r="T101" s="52">
        <f t="shared" si="286"/>
        <v>0</v>
      </c>
      <c r="U101" s="52">
        <f t="shared" si="286"/>
        <v>0</v>
      </c>
      <c r="V101" s="52">
        <f t="shared" si="286"/>
        <v>0</v>
      </c>
      <c r="W101" s="52">
        <f t="shared" si="286"/>
        <v>0</v>
      </c>
      <c r="X101" s="52">
        <f t="shared" si="286"/>
        <v>0</v>
      </c>
      <c r="Y101" s="52">
        <f t="shared" si="286"/>
        <v>0</v>
      </c>
      <c r="Z101" s="52">
        <f t="shared" si="286"/>
        <v>0</v>
      </c>
      <c r="AA101" s="52">
        <f t="shared" si="286"/>
        <v>0</v>
      </c>
      <c r="AB101" s="52">
        <f t="shared" si="286"/>
        <v>0</v>
      </c>
      <c r="AC101" s="52">
        <f t="shared" si="285"/>
        <v>0</v>
      </c>
      <c r="AD101" s="52">
        <f t="shared" si="285"/>
        <v>0</v>
      </c>
      <c r="AE101" s="52">
        <f t="shared" si="285"/>
        <v>0</v>
      </c>
      <c r="AF101" s="52">
        <f t="shared" si="285"/>
        <v>0</v>
      </c>
      <c r="AG101" s="52">
        <f t="shared" si="285"/>
        <v>0</v>
      </c>
      <c r="AH101" s="52">
        <f t="shared" si="285"/>
        <v>0</v>
      </c>
      <c r="AI101" s="52">
        <f t="shared" si="285"/>
        <v>0</v>
      </c>
      <c r="AJ101" s="52">
        <f t="shared" si="285"/>
        <v>0</v>
      </c>
      <c r="AK101" s="52">
        <f t="shared" si="285"/>
        <v>0</v>
      </c>
      <c r="AL101" s="52">
        <f t="shared" si="285"/>
        <v>0</v>
      </c>
      <c r="AM101" s="52">
        <f t="shared" si="285"/>
        <v>0</v>
      </c>
      <c r="AN101" s="52">
        <f t="shared" si="285"/>
        <v>0</v>
      </c>
      <c r="AO101" s="52">
        <f t="shared" si="285"/>
        <v>0</v>
      </c>
      <c r="AP101" s="52">
        <f t="shared" si="285"/>
        <v>0</v>
      </c>
      <c r="AQ101" s="52">
        <f t="shared" ref="AQ101:AR101" si="287">COUNTA(AQ37:AQ100)</f>
        <v>0</v>
      </c>
      <c r="AR101" s="52">
        <f t="shared" si="287"/>
        <v>0</v>
      </c>
      <c r="AS101" s="88"/>
      <c r="AT101" s="77">
        <f t="shared" ref="AT101:BW101" si="288">SUM(AT37:AT100)</f>
        <v>0</v>
      </c>
      <c r="AU101" s="77">
        <f t="shared" si="288"/>
        <v>0</v>
      </c>
      <c r="AV101" s="77">
        <f t="shared" si="288"/>
        <v>0</v>
      </c>
      <c r="AW101" s="77">
        <f t="shared" si="288"/>
        <v>0</v>
      </c>
      <c r="AX101" s="77">
        <f t="shared" si="288"/>
        <v>0</v>
      </c>
      <c r="AY101" s="77">
        <f t="shared" si="288"/>
        <v>0</v>
      </c>
      <c r="AZ101" s="77">
        <f t="shared" si="288"/>
        <v>0</v>
      </c>
      <c r="BA101" s="77">
        <f t="shared" si="288"/>
        <v>0</v>
      </c>
      <c r="BB101" s="77">
        <f t="shared" si="288"/>
        <v>0</v>
      </c>
      <c r="BC101" s="77">
        <f t="shared" si="288"/>
        <v>0</v>
      </c>
      <c r="BD101" s="77">
        <f t="shared" si="288"/>
        <v>0</v>
      </c>
      <c r="BE101" s="77">
        <f t="shared" si="288"/>
        <v>0</v>
      </c>
      <c r="BF101" s="77">
        <f t="shared" si="288"/>
        <v>0</v>
      </c>
      <c r="BG101" s="77">
        <f t="shared" si="288"/>
        <v>0</v>
      </c>
      <c r="BH101" s="77">
        <f t="shared" si="288"/>
        <v>0</v>
      </c>
      <c r="BI101" s="77">
        <f t="shared" si="288"/>
        <v>0</v>
      </c>
      <c r="BJ101" s="77">
        <f t="shared" si="288"/>
        <v>0</v>
      </c>
      <c r="BK101" s="77">
        <f t="shared" si="288"/>
        <v>0</v>
      </c>
      <c r="BL101" s="77">
        <f t="shared" si="288"/>
        <v>0</v>
      </c>
      <c r="BM101" s="77">
        <f t="shared" si="288"/>
        <v>0</v>
      </c>
      <c r="BN101" s="77">
        <f t="shared" si="288"/>
        <v>0</v>
      </c>
      <c r="BO101" s="77">
        <f t="shared" si="288"/>
        <v>0</v>
      </c>
      <c r="BP101" s="77">
        <f t="shared" si="288"/>
        <v>0</v>
      </c>
      <c r="BQ101" s="77">
        <f t="shared" si="288"/>
        <v>0</v>
      </c>
      <c r="BR101" s="77">
        <f t="shared" si="288"/>
        <v>0</v>
      </c>
      <c r="BS101" s="77">
        <f t="shared" si="288"/>
        <v>0</v>
      </c>
      <c r="BT101" s="77">
        <f t="shared" si="288"/>
        <v>0</v>
      </c>
      <c r="BU101" s="77">
        <f t="shared" si="288"/>
        <v>0</v>
      </c>
      <c r="BV101" s="77">
        <f t="shared" si="288"/>
        <v>0</v>
      </c>
      <c r="BW101" s="77">
        <f t="shared" si="288"/>
        <v>0</v>
      </c>
    </row>
    <row r="102" spans="1:75" ht="19.5" thickBot="1" x14ac:dyDescent="0.35">
      <c r="B102" s="30"/>
      <c r="I102" s="60"/>
      <c r="J102" s="60"/>
    </row>
    <row r="103" spans="1:75" ht="18" thickBot="1" x14ac:dyDescent="0.35">
      <c r="K103" s="34"/>
      <c r="L103" s="58"/>
    </row>
    <row r="104" spans="1:75" ht="18" thickBot="1" x14ac:dyDescent="0.35">
      <c r="K104" s="34"/>
      <c r="L104" s="36"/>
    </row>
  </sheetData>
  <sheetProtection selectLockedCells="1"/>
  <protectedRanges>
    <protectedRange password="DB25" sqref="C36:J36" name="filter"/>
  </protectedRanges>
  <dataConsolidate/>
  <mergeCells count="40">
    <mergeCell ref="O35:U35"/>
    <mergeCell ref="V35:AB35"/>
    <mergeCell ref="E98:E99"/>
    <mergeCell ref="D96:H96"/>
    <mergeCell ref="D91:H91"/>
    <mergeCell ref="D67:H67"/>
    <mergeCell ref="D83:H83"/>
    <mergeCell ref="D89:G89"/>
    <mergeCell ref="N34:AR34"/>
    <mergeCell ref="D85:H85"/>
    <mergeCell ref="D55:H55"/>
    <mergeCell ref="D65:H65"/>
    <mergeCell ref="D57:H57"/>
    <mergeCell ref="D59:H59"/>
    <mergeCell ref="D69:H69"/>
    <mergeCell ref="D72:H72"/>
    <mergeCell ref="D70:H70"/>
    <mergeCell ref="D79:H79"/>
    <mergeCell ref="D81:H81"/>
    <mergeCell ref="D75:H75"/>
    <mergeCell ref="E37:H37"/>
    <mergeCell ref="AQ35:AR35"/>
    <mergeCell ref="AC35:AI35"/>
    <mergeCell ref="AJ35:AP35"/>
    <mergeCell ref="D100:H100"/>
    <mergeCell ref="D52:H52"/>
    <mergeCell ref="D53:H53"/>
    <mergeCell ref="D40:H40"/>
    <mergeCell ref="D42:H42"/>
    <mergeCell ref="D66:H66"/>
    <mergeCell ref="D95:H95"/>
    <mergeCell ref="D44:H44"/>
    <mergeCell ref="D46:H46"/>
    <mergeCell ref="D48:H48"/>
    <mergeCell ref="D77:H77"/>
    <mergeCell ref="D50:H50"/>
    <mergeCell ref="D97:H97"/>
    <mergeCell ref="D93:H93"/>
    <mergeCell ref="D98:D99"/>
    <mergeCell ref="H98:H99"/>
  </mergeCells>
  <conditionalFormatting sqref="C2:C5 E14:E28">
    <cfRule type="cellIs" dxfId="1" priority="2" operator="equal">
      <formula>0</formula>
    </cfRule>
  </conditionalFormatting>
  <dataValidations count="3">
    <dataValidation type="list" allowBlank="1" showDropDown="1" showInputMessage="1" showErrorMessage="1" sqref="AS62 AS37:AS46 AS94 AS51 AS48:AS49 AS54:AS60 AS64:AS77 AS97:AS100" xr:uid="{00000000-0002-0000-0100-000000000000}">
      <formula1>$C$14:$C$16</formula1>
    </dataValidation>
    <dataValidation type="list" allowBlank="1" showDropDown="1" showInputMessage="1" showErrorMessage="1" sqref="AS63 AS61" xr:uid="{00000000-0002-0000-0100-000001000000}">
      <formula1>$C$21</formula1>
    </dataValidation>
    <dataValidation type="list" allowBlank="1" showDropDown="1" showInputMessage="1" showErrorMessage="1" sqref="N37:AR100" xr:uid="{00000000-0002-0000-0100-000002000000}">
      <formula1>$C$14:$C$28</formula1>
    </dataValidation>
  </dataValidations>
  <pageMargins left="0.70866141732283472" right="0.70866141732283472" top="0.74803149606299213" bottom="0.74803149606299213" header="0.31496062992125984" footer="0.31496062992125984"/>
  <pageSetup paperSize="9" scale="35" orientation="landscape" r:id="rId1"/>
  <ignoredErrors>
    <ignoredError sqref="F14:F28" evalError="1"/>
    <ignoredError sqref="H31 J95:J96 J37:J38 J67 J53 J91 J87 J85 J83 J81 J79 J77 J75 J72:J73 J65:J66 J63 J61 J59 J57 J55 J52 J48 J46 J44 J42 J40 J69:J70 J89 J50 J93 J39 J94 J51 J90 J71 J41 J43 J45 J47 J49 J54 J56 J58 J60 J62 J64 J68 J74 J76 J78 J80 J82 J84 J86 J88 J92" unlocked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BW1418"/>
  <sheetViews>
    <sheetView showGridLines="0" zoomScale="55" zoomScaleNormal="55" workbookViewId="0">
      <selection activeCell="M26" sqref="M26"/>
    </sheetView>
  </sheetViews>
  <sheetFormatPr defaultColWidth="12.42578125" defaultRowHeight="17.25" outlineLevelCol="1" x14ac:dyDescent="0.3"/>
  <cols>
    <col min="1" max="1" width="7.28515625" style="1" customWidth="1"/>
    <col min="2" max="2" width="60.140625" style="1" customWidth="1"/>
    <col min="3" max="3" width="29.5703125" style="1" customWidth="1"/>
    <col min="4" max="4" width="39.28515625" style="4" customWidth="1"/>
    <col min="5" max="5" width="36.85546875" style="4" customWidth="1"/>
    <col min="6" max="7" width="26.7109375" style="5" customWidth="1"/>
    <col min="8" max="9" width="21.85546875" style="1" customWidth="1"/>
    <col min="10" max="10" width="4.7109375" style="1" customWidth="1"/>
    <col min="11" max="12" width="4.140625" style="1" customWidth="1"/>
    <col min="13" max="16" width="3.85546875" style="1" customWidth="1"/>
    <col min="17" max="17" width="4.28515625" style="1" bestFit="1" customWidth="1"/>
    <col min="18" max="19" width="4.140625" style="1" customWidth="1"/>
    <col min="20" max="23" width="3.85546875" style="1" customWidth="1"/>
    <col min="24" max="24" width="4.28515625" style="1" bestFit="1" customWidth="1"/>
    <col min="25" max="26" width="4.140625" style="1" customWidth="1"/>
    <col min="27" max="30" width="3.85546875" style="1" customWidth="1"/>
    <col min="31" max="31" width="4.28515625" style="1" bestFit="1" customWidth="1"/>
    <col min="32" max="33" width="4.140625" style="1" customWidth="1"/>
    <col min="34" max="37" width="3.85546875" style="1" customWidth="1"/>
    <col min="38" max="38" width="4.28515625" style="1" bestFit="1" customWidth="1"/>
    <col min="39" max="40" width="4.140625" style="1" customWidth="1"/>
    <col min="41" max="41" width="3.85546875" style="1" customWidth="1"/>
    <col min="42" max="42" width="4.140625" style="1" customWidth="1"/>
    <col min="43" max="43" width="4.28515625" style="1" hidden="1" customWidth="1" outlineLevel="1"/>
    <col min="44" max="46" width="10" style="1" hidden="1" customWidth="1" outlineLevel="1"/>
    <col min="47" max="47" width="10.28515625" style="1" hidden="1" customWidth="1" outlineLevel="1"/>
    <col min="48" max="49" width="9.7109375" style="1" hidden="1" customWidth="1" outlineLevel="1"/>
    <col min="50" max="51" width="10.28515625" style="1" hidden="1" customWidth="1" outlineLevel="1"/>
    <col min="52" max="52" width="9.28515625" style="1" hidden="1" customWidth="1" outlineLevel="1"/>
    <col min="53" max="53" width="9.42578125" style="1" hidden="1" customWidth="1" outlineLevel="1"/>
    <col min="54" max="54" width="10" style="1" hidden="1" customWidth="1" outlineLevel="1"/>
    <col min="55" max="55" width="9.7109375" style="1" hidden="1" customWidth="1" outlineLevel="1"/>
    <col min="56" max="56" width="10.85546875" style="1" hidden="1" customWidth="1" outlineLevel="1"/>
    <col min="57" max="61" width="10.28515625" style="1" hidden="1" customWidth="1" outlineLevel="1"/>
    <col min="62" max="62" width="10.5703125" style="1" hidden="1" customWidth="1" outlineLevel="1"/>
    <col min="63" max="64" width="10" style="1" hidden="1" customWidth="1" outlineLevel="1"/>
    <col min="65" max="66" width="10.5703125" style="1" hidden="1" customWidth="1" outlineLevel="1"/>
    <col min="67" max="67" width="9.42578125" style="1" hidden="1" customWidth="1" outlineLevel="1"/>
    <col min="68" max="68" width="9.7109375" style="1" hidden="1" customWidth="1" outlineLevel="1"/>
    <col min="69" max="69" width="10.28515625" style="1" hidden="1" customWidth="1" outlineLevel="1"/>
    <col min="70" max="70" width="10" style="1" hidden="1" customWidth="1" outlineLevel="1"/>
    <col min="71" max="71" width="11" style="1" hidden="1" customWidth="1" outlineLevel="1"/>
    <col min="72" max="72" width="10.5703125" style="1" hidden="1" customWidth="1" outlineLevel="1"/>
    <col min="73" max="73" width="10.5703125" style="1" customWidth="1" collapsed="1"/>
    <col min="74" max="74" width="12.42578125" style="1"/>
    <col min="75" max="75" width="14.42578125" style="1" bestFit="1" customWidth="1"/>
    <col min="76" max="16384" width="12.42578125" style="1"/>
  </cols>
  <sheetData>
    <row r="1" spans="2:8" x14ac:dyDescent="0.3">
      <c r="D1" s="1"/>
      <c r="E1" s="1"/>
      <c r="F1" s="1"/>
      <c r="G1" s="1"/>
    </row>
    <row r="2" spans="2:8" x14ac:dyDescent="0.3">
      <c r="B2" s="42" t="s">
        <v>67</v>
      </c>
      <c r="C2" s="57">
        <f>'Campaign Total'!C2</f>
        <v>0</v>
      </c>
      <c r="D2" s="1"/>
      <c r="E2" s="1"/>
      <c r="F2" s="1"/>
      <c r="G2" s="1"/>
    </row>
    <row r="3" spans="2:8" x14ac:dyDescent="0.3">
      <c r="B3" s="42" t="s">
        <v>68</v>
      </c>
      <c r="C3" s="57">
        <f>'Campaign Total'!C3</f>
        <v>0</v>
      </c>
      <c r="D3" s="1"/>
      <c r="E3" s="1"/>
      <c r="F3" s="1"/>
      <c r="G3" s="1"/>
    </row>
    <row r="4" spans="2:8" x14ac:dyDescent="0.3">
      <c r="B4" s="42" t="s">
        <v>69</v>
      </c>
      <c r="C4" s="57">
        <f>'Campaign Total'!C4</f>
        <v>0</v>
      </c>
      <c r="D4" s="1"/>
      <c r="E4" s="1"/>
      <c r="F4" s="1"/>
      <c r="G4" s="1"/>
    </row>
    <row r="5" spans="2:8" x14ac:dyDescent="0.3">
      <c r="B5" s="42" t="s">
        <v>70</v>
      </c>
      <c r="C5" s="57">
        <f>'Campaign Total'!C5</f>
        <v>0</v>
      </c>
      <c r="D5" s="1"/>
      <c r="E5" s="1"/>
      <c r="F5" s="1"/>
      <c r="G5" s="1"/>
    </row>
    <row r="6" spans="2:8" hidden="1" x14ac:dyDescent="0.3">
      <c r="B6" s="4"/>
      <c r="C6" s="4"/>
      <c r="D6" s="6" t="s">
        <v>5</v>
      </c>
      <c r="E6" s="6"/>
      <c r="F6" s="1"/>
      <c r="G6" s="1"/>
    </row>
    <row r="7" spans="2:8" ht="18" hidden="1" thickBot="1" x14ac:dyDescent="0.35">
      <c r="B7" s="22" t="s">
        <v>28</v>
      </c>
      <c r="C7" s="22"/>
      <c r="D7" s="18">
        <v>1</v>
      </c>
      <c r="E7" s="48"/>
      <c r="F7" s="1"/>
      <c r="G7" s="1"/>
    </row>
    <row r="8" spans="2:8" ht="18" hidden="1" thickBot="1" x14ac:dyDescent="0.35">
      <c r="B8" s="23" t="s">
        <v>29</v>
      </c>
      <c r="C8" s="23"/>
      <c r="D8" s="19">
        <v>2</v>
      </c>
      <c r="E8" s="49"/>
    </row>
    <row r="9" spans="2:8" ht="18" hidden="1" thickBot="1" x14ac:dyDescent="0.35">
      <c r="B9" s="24" t="s">
        <v>30</v>
      </c>
      <c r="C9" s="24"/>
      <c r="D9" s="20">
        <v>1.4</v>
      </c>
      <c r="E9" s="50"/>
    </row>
    <row r="10" spans="2:8" ht="18" hidden="1" thickBot="1" x14ac:dyDescent="0.35">
      <c r="B10" s="25" t="s">
        <v>31</v>
      </c>
      <c r="C10" s="25"/>
      <c r="D10" s="21">
        <v>1.3</v>
      </c>
      <c r="E10" s="51"/>
    </row>
    <row r="11" spans="2:8" x14ac:dyDescent="0.3">
      <c r="D11" s="1"/>
      <c r="E11" s="1"/>
    </row>
    <row r="12" spans="2:8" x14ac:dyDescent="0.3">
      <c r="D12" s="1"/>
      <c r="F12" s="1"/>
      <c r="G12" s="1"/>
    </row>
    <row r="13" spans="2:8" x14ac:dyDescent="0.3">
      <c r="B13" s="41" t="s">
        <v>51</v>
      </c>
      <c r="C13" s="6" t="s">
        <v>57</v>
      </c>
      <c r="D13" s="6" t="s">
        <v>61</v>
      </c>
      <c r="E13" s="6" t="s">
        <v>77</v>
      </c>
      <c r="F13" s="6" t="s">
        <v>48</v>
      </c>
      <c r="G13" s="6" t="s">
        <v>32</v>
      </c>
      <c r="H13" s="6" t="s">
        <v>62</v>
      </c>
    </row>
    <row r="14" spans="2:8" ht="20.100000000000001" customHeight="1" x14ac:dyDescent="0.3">
      <c r="B14" s="26" t="s">
        <v>54</v>
      </c>
      <c r="C14" s="13" t="str">
        <f>'Campaign Total'!C14</f>
        <v/>
      </c>
      <c r="D14" s="56">
        <f>'Campaign Total'!D14</f>
        <v>0</v>
      </c>
      <c r="E14" s="57">
        <f>'Campaign Total'!E14</f>
        <v>0</v>
      </c>
      <c r="F14" s="31" t="e">
        <f>'Campaign Total'!F14</f>
        <v>#N/A</v>
      </c>
      <c r="G14" s="78">
        <f>AQ$91</f>
        <v>0</v>
      </c>
      <c r="H14" s="38">
        <f>IF(ISNUMBER(BF$91),BF$91,"0")</f>
        <v>0</v>
      </c>
    </row>
    <row r="15" spans="2:8" ht="20.100000000000001" customHeight="1" x14ac:dyDescent="0.3">
      <c r="B15" s="26" t="s">
        <v>54</v>
      </c>
      <c r="C15" s="13" t="str">
        <f>'Campaign Total'!C15</f>
        <v/>
      </c>
      <c r="D15" s="56">
        <f>'Campaign Total'!D15</f>
        <v>0</v>
      </c>
      <c r="E15" s="57">
        <f>'Campaign Total'!E15</f>
        <v>0</v>
      </c>
      <c r="F15" s="31" t="e">
        <f>'Campaign Total'!F15</f>
        <v>#N/A</v>
      </c>
      <c r="G15" s="78">
        <f>AR$91</f>
        <v>0</v>
      </c>
      <c r="H15" s="38">
        <f>IF(ISNUMBER(BG$91),BG$91,"0")</f>
        <v>0</v>
      </c>
    </row>
    <row r="16" spans="2:8" ht="20.100000000000001" customHeight="1" x14ac:dyDescent="0.3">
      <c r="B16" s="26" t="s">
        <v>54</v>
      </c>
      <c r="C16" s="13" t="str">
        <f>'Campaign Total'!C16</f>
        <v/>
      </c>
      <c r="D16" s="56">
        <f>'Campaign Total'!D16</f>
        <v>0</v>
      </c>
      <c r="E16" s="57">
        <f>'Campaign Total'!E16</f>
        <v>0</v>
      </c>
      <c r="F16" s="31" t="e">
        <f>'Campaign Total'!F16</f>
        <v>#N/A</v>
      </c>
      <c r="G16" s="78">
        <f>AS$91</f>
        <v>0</v>
      </c>
      <c r="H16" s="38">
        <f>IF(ISNUMBER(BH$91),BH$91,"0")</f>
        <v>0</v>
      </c>
    </row>
    <row r="17" spans="2:8" ht="20.100000000000001" customHeight="1" x14ac:dyDescent="0.3">
      <c r="B17" s="26" t="s">
        <v>54</v>
      </c>
      <c r="C17" s="13" t="str">
        <f>'Campaign Total'!C17</f>
        <v/>
      </c>
      <c r="D17" s="56">
        <f>'Campaign Total'!D17</f>
        <v>0</v>
      </c>
      <c r="E17" s="57">
        <f>'Campaign Total'!E17</f>
        <v>0</v>
      </c>
      <c r="F17" s="31" t="e">
        <f>'Campaign Total'!F17</f>
        <v>#N/A</v>
      </c>
      <c r="G17" s="78">
        <f>AT$91</f>
        <v>0</v>
      </c>
      <c r="H17" s="38">
        <f>IF(ISNUMBER(BI$91),BI$91,"0")</f>
        <v>0</v>
      </c>
    </row>
    <row r="18" spans="2:8" ht="20.100000000000001" customHeight="1" x14ac:dyDescent="0.3">
      <c r="B18" s="26" t="s">
        <v>54</v>
      </c>
      <c r="C18" s="13" t="str">
        <f>'Campaign Total'!C18</f>
        <v/>
      </c>
      <c r="D18" s="56">
        <f>'Campaign Total'!D18</f>
        <v>0</v>
      </c>
      <c r="E18" s="57">
        <f>'Campaign Total'!E18</f>
        <v>0</v>
      </c>
      <c r="F18" s="31" t="e">
        <f>'Campaign Total'!F18</f>
        <v>#N/A</v>
      </c>
      <c r="G18" s="78">
        <f>AU$91</f>
        <v>0</v>
      </c>
      <c r="H18" s="38">
        <f>IF(ISNUMBER(BJ$91),BJ$91,"0")</f>
        <v>0</v>
      </c>
    </row>
    <row r="19" spans="2:8" ht="20.100000000000001" customHeight="1" x14ac:dyDescent="0.3">
      <c r="B19" s="26" t="s">
        <v>54</v>
      </c>
      <c r="C19" s="13" t="str">
        <f>'Campaign Total'!C19</f>
        <v/>
      </c>
      <c r="D19" s="56">
        <f>'Campaign Total'!D19</f>
        <v>0</v>
      </c>
      <c r="E19" s="57">
        <f>'Campaign Total'!E19</f>
        <v>0</v>
      </c>
      <c r="F19" s="31" t="e">
        <f>'Campaign Total'!F19</f>
        <v>#N/A</v>
      </c>
      <c r="G19" s="78">
        <f>AV$91</f>
        <v>0</v>
      </c>
      <c r="H19" s="38">
        <f>IF(ISNUMBER(BK$91),BK$91,"0")</f>
        <v>0</v>
      </c>
    </row>
    <row r="20" spans="2:8" ht="20.100000000000001" customHeight="1" x14ac:dyDescent="0.3">
      <c r="B20" s="26" t="s">
        <v>79</v>
      </c>
      <c r="C20" s="13" t="str">
        <f>'Campaign Total'!C20</f>
        <v/>
      </c>
      <c r="D20" s="56">
        <f>'Campaign Total'!D20</f>
        <v>0</v>
      </c>
      <c r="E20" s="57">
        <f>'Campaign Total'!E20</f>
        <v>0</v>
      </c>
      <c r="F20" s="31" t="e">
        <f>'Campaign Total'!F20</f>
        <v>#N/A</v>
      </c>
      <c r="G20" s="78">
        <f>AW$91</f>
        <v>0</v>
      </c>
      <c r="H20" s="38">
        <f>IF(ISNUMBER(BL$91),BL$91,"0")</f>
        <v>0</v>
      </c>
    </row>
    <row r="21" spans="2:8" ht="20.100000000000001" customHeight="1" x14ac:dyDescent="0.3">
      <c r="B21" s="26" t="s">
        <v>103</v>
      </c>
      <c r="C21" s="13" t="str">
        <f>'Campaign Total'!C21</f>
        <v/>
      </c>
      <c r="D21" s="56">
        <f>'Campaign Total'!D21</f>
        <v>0</v>
      </c>
      <c r="E21" s="57">
        <f>'Campaign Total'!E21</f>
        <v>0</v>
      </c>
      <c r="F21" s="31" t="e">
        <f>'Campaign Total'!F21</f>
        <v>#N/A</v>
      </c>
      <c r="G21" s="78">
        <f>AX$91</f>
        <v>0</v>
      </c>
      <c r="H21" s="38">
        <f>IF(ISNUMBER(BM$91),BM$91,"0")</f>
        <v>0</v>
      </c>
    </row>
    <row r="22" spans="2:8" ht="20.100000000000001" customHeight="1" x14ac:dyDescent="0.3">
      <c r="B22" s="26" t="s">
        <v>104</v>
      </c>
      <c r="C22" s="13" t="str">
        <f>'Campaign Total'!C22</f>
        <v/>
      </c>
      <c r="D22" s="56">
        <f>'Campaign Total'!D22</f>
        <v>0</v>
      </c>
      <c r="E22" s="57">
        <f>'Campaign Total'!E22</f>
        <v>0</v>
      </c>
      <c r="F22" s="31" t="e">
        <f>'Campaign Total'!F22</f>
        <v>#N/A</v>
      </c>
      <c r="G22" s="78">
        <f>AY$91</f>
        <v>0</v>
      </c>
      <c r="H22" s="38">
        <f>IF(ISNUMBER(BN$91),BN$91,"0")</f>
        <v>0</v>
      </c>
    </row>
    <row r="23" spans="2:8" ht="20.100000000000001" customHeight="1" x14ac:dyDescent="0.3">
      <c r="B23" s="26" t="s">
        <v>105</v>
      </c>
      <c r="C23" s="13" t="str">
        <f>'Campaign Total'!C23</f>
        <v/>
      </c>
      <c r="D23" s="56">
        <f>'Campaign Total'!D23</f>
        <v>0</v>
      </c>
      <c r="E23" s="57">
        <f>'Campaign Total'!E23</f>
        <v>0</v>
      </c>
      <c r="F23" s="31" t="e">
        <f>'Campaign Total'!F23</f>
        <v>#N/A</v>
      </c>
      <c r="G23" s="78">
        <f>AZ$91</f>
        <v>0</v>
      </c>
      <c r="H23" s="38">
        <f>IF(ISNUMBER(BO$91),BO$91,"0")</f>
        <v>0</v>
      </c>
    </row>
    <row r="24" spans="2:8" ht="20.100000000000001" customHeight="1" x14ac:dyDescent="0.3">
      <c r="B24" s="26" t="s">
        <v>106</v>
      </c>
      <c r="C24" s="13" t="str">
        <f>'Campaign Total'!C24</f>
        <v/>
      </c>
      <c r="D24" s="56">
        <f>'Campaign Total'!D24</f>
        <v>0</v>
      </c>
      <c r="E24" s="57">
        <f>'Campaign Total'!E24</f>
        <v>0</v>
      </c>
      <c r="F24" s="31" t="e">
        <f>'Campaign Total'!F24</f>
        <v>#N/A</v>
      </c>
      <c r="G24" s="78">
        <f>BA$91</f>
        <v>0</v>
      </c>
      <c r="H24" s="38">
        <f>IF(ISNUMBER(BP$91),BP$91,"0")</f>
        <v>0</v>
      </c>
    </row>
    <row r="25" spans="2:8" ht="20.100000000000001" customHeight="1" x14ac:dyDescent="0.3">
      <c r="B25" s="26" t="s">
        <v>107</v>
      </c>
      <c r="C25" s="13" t="str">
        <f>'Campaign Total'!C25</f>
        <v/>
      </c>
      <c r="D25" s="56">
        <f>'Campaign Total'!D25</f>
        <v>0</v>
      </c>
      <c r="E25" s="57">
        <f>'Campaign Total'!E25</f>
        <v>0</v>
      </c>
      <c r="F25" s="31" t="e">
        <f>'Campaign Total'!F25</f>
        <v>#N/A</v>
      </c>
      <c r="G25" s="78">
        <f>BB$91</f>
        <v>0</v>
      </c>
      <c r="H25" s="38">
        <f>IF(ISNUMBER(BQ$91),BQ$91,"0")</f>
        <v>0</v>
      </c>
    </row>
    <row r="26" spans="2:8" ht="20.100000000000001" customHeight="1" x14ac:dyDescent="0.3">
      <c r="B26" s="26" t="s">
        <v>108</v>
      </c>
      <c r="C26" s="13" t="str">
        <f>'Campaign Total'!C26</f>
        <v/>
      </c>
      <c r="D26" s="56">
        <f>'Campaign Total'!D26</f>
        <v>0</v>
      </c>
      <c r="E26" s="57">
        <f>'Campaign Total'!E26</f>
        <v>0</v>
      </c>
      <c r="F26" s="31" t="e">
        <f>'Campaign Total'!F26</f>
        <v>#N/A</v>
      </c>
      <c r="G26" s="78">
        <f>BC$91</f>
        <v>0</v>
      </c>
      <c r="H26" s="38">
        <f>IF(ISNUMBER(BR$91),BR$91,"0")</f>
        <v>0</v>
      </c>
    </row>
    <row r="27" spans="2:8" ht="20.100000000000001" customHeight="1" x14ac:dyDescent="0.3">
      <c r="B27" s="26" t="s">
        <v>84</v>
      </c>
      <c r="C27" s="13" t="str">
        <f>'Campaign Total'!C27</f>
        <v/>
      </c>
      <c r="D27" s="56">
        <f>'Campaign Total'!D27</f>
        <v>0</v>
      </c>
      <c r="E27" s="57">
        <f>'Campaign Total'!E27</f>
        <v>0</v>
      </c>
      <c r="F27" s="31" t="e">
        <f>'Campaign Total'!F27</f>
        <v>#N/A</v>
      </c>
      <c r="G27" s="78">
        <f>BD$91</f>
        <v>0</v>
      </c>
      <c r="H27" s="38">
        <f>IF(ISNUMBER(BS$91),BS$91,"0")</f>
        <v>0</v>
      </c>
    </row>
    <row r="28" spans="2:8" ht="20.100000000000001" customHeight="1" x14ac:dyDescent="0.3">
      <c r="B28" s="26" t="s">
        <v>89</v>
      </c>
      <c r="C28" s="13" t="str">
        <f>'Campaign Total'!C28</f>
        <v/>
      </c>
      <c r="D28" s="56">
        <f>'Campaign Total'!D28</f>
        <v>0</v>
      </c>
      <c r="E28" s="57">
        <f>'Campaign Total'!E28</f>
        <v>0</v>
      </c>
      <c r="F28" s="31" t="e">
        <f>'Campaign Total'!F28</f>
        <v>#N/A</v>
      </c>
      <c r="G28" s="78">
        <f>BE$91</f>
        <v>0</v>
      </c>
      <c r="H28" s="38">
        <f>IF(ISNUMBER(BT$91),BT$91,"0")</f>
        <v>0</v>
      </c>
    </row>
    <row r="29" spans="2:8" x14ac:dyDescent="0.3">
      <c r="C29" s="4"/>
      <c r="F29" s="4"/>
      <c r="G29" s="33">
        <f>SUM(G14:G28)</f>
        <v>0</v>
      </c>
      <c r="H29" s="39">
        <f>SUM(H14:H28)</f>
        <v>0</v>
      </c>
    </row>
    <row r="30" spans="2:8" x14ac:dyDescent="0.3">
      <c r="C30" s="4"/>
      <c r="F30" s="4"/>
      <c r="G30" s="4"/>
      <c r="H30" s="5"/>
    </row>
    <row r="31" spans="2:8" x14ac:dyDescent="0.3">
      <c r="C31" s="4"/>
      <c r="G31" s="13" t="s">
        <v>49</v>
      </c>
      <c r="H31" s="47">
        <f>'Campaign Total'!H32</f>
        <v>0</v>
      </c>
    </row>
    <row r="32" spans="2:8" x14ac:dyDescent="0.3">
      <c r="C32" s="4"/>
      <c r="G32" s="13" t="s">
        <v>63</v>
      </c>
      <c r="H32" s="40">
        <f>H29-H29*H31</f>
        <v>0</v>
      </c>
    </row>
    <row r="33" spans="1:75" ht="18" thickBot="1" x14ac:dyDescent="0.35"/>
    <row r="34" spans="1:75" ht="21.75" thickBot="1" x14ac:dyDescent="0.4">
      <c r="K34" s="203" t="s">
        <v>283</v>
      </c>
      <c r="L34" s="203"/>
      <c r="M34" s="203"/>
      <c r="N34" s="203"/>
      <c r="O34" s="203"/>
      <c r="P34" s="203"/>
      <c r="Q34" s="203"/>
      <c r="R34" s="203"/>
      <c r="S34" s="203"/>
      <c r="T34" s="203"/>
      <c r="U34" s="203"/>
      <c r="V34" s="203"/>
      <c r="W34" s="203"/>
      <c r="X34" s="203"/>
      <c r="Y34" s="203"/>
      <c r="Z34" s="203"/>
      <c r="AA34" s="203"/>
      <c r="AB34" s="203"/>
      <c r="AC34" s="203"/>
      <c r="AD34" s="203"/>
      <c r="AE34" s="203"/>
      <c r="AF34" s="203"/>
      <c r="AG34" s="203"/>
      <c r="AH34" s="203"/>
      <c r="AI34" s="203"/>
      <c r="AJ34" s="203"/>
      <c r="AK34" s="203"/>
      <c r="AL34" s="203"/>
      <c r="AM34" s="203"/>
      <c r="AN34" s="203"/>
      <c r="AO34" s="203"/>
      <c r="AP34" s="72"/>
      <c r="AQ34" s="63"/>
      <c r="AR34" s="63"/>
      <c r="AS34" s="63"/>
      <c r="AT34" s="63"/>
      <c r="AU34" s="63"/>
      <c r="AV34" s="63"/>
      <c r="AW34" s="62"/>
      <c r="AX34" s="62"/>
      <c r="AY34" s="62"/>
      <c r="AZ34" s="62"/>
      <c r="BA34" s="62"/>
      <c r="BB34" s="62"/>
      <c r="BC34" s="62"/>
      <c r="BD34" s="62"/>
      <c r="BE34" s="62"/>
      <c r="BF34" s="62"/>
      <c r="BG34" s="62"/>
      <c r="BH34" s="62"/>
      <c r="BI34" s="62"/>
      <c r="BJ34" s="62"/>
      <c r="BK34" s="62"/>
      <c r="BL34" s="62"/>
      <c r="BM34" s="62"/>
      <c r="BN34" s="62"/>
      <c r="BO34" s="62"/>
      <c r="BP34" s="62"/>
      <c r="BQ34" s="62"/>
      <c r="BR34" s="62"/>
    </row>
    <row r="35" spans="1:75" ht="20.25" thickBot="1" x14ac:dyDescent="0.35">
      <c r="B35" s="101" t="str">
        <f>'Mon-Fri'!B35</f>
        <v>Програмна схема, Декември 2024</v>
      </c>
      <c r="C35" s="101"/>
      <c r="D35" s="101"/>
      <c r="E35" s="101"/>
      <c r="F35" s="101"/>
      <c r="G35" s="101"/>
      <c r="K35" s="174">
        <v>48</v>
      </c>
      <c r="L35" s="211">
        <v>49</v>
      </c>
      <c r="M35" s="212"/>
      <c r="N35" s="212"/>
      <c r="O35" s="212"/>
      <c r="P35" s="212"/>
      <c r="Q35" s="212"/>
      <c r="R35" s="213"/>
      <c r="S35" s="211">
        <f>L35+1</f>
        <v>50</v>
      </c>
      <c r="T35" s="212"/>
      <c r="U35" s="212"/>
      <c r="V35" s="212"/>
      <c r="W35" s="212"/>
      <c r="X35" s="212"/>
      <c r="Y35" s="213"/>
      <c r="Z35" s="211">
        <f>S35+1</f>
        <v>51</v>
      </c>
      <c r="AA35" s="212"/>
      <c r="AB35" s="212"/>
      <c r="AC35" s="212"/>
      <c r="AD35" s="212"/>
      <c r="AE35" s="212"/>
      <c r="AF35" s="213"/>
      <c r="AG35" s="211">
        <f>Z35+1</f>
        <v>52</v>
      </c>
      <c r="AH35" s="212"/>
      <c r="AI35" s="212"/>
      <c r="AJ35" s="212"/>
      <c r="AK35" s="212"/>
      <c r="AL35" s="212"/>
      <c r="AM35" s="213"/>
      <c r="AN35" s="211">
        <f>AG35+1</f>
        <v>53</v>
      </c>
      <c r="AO35" s="212"/>
      <c r="AP35" s="74"/>
      <c r="AQ35" s="73"/>
      <c r="AR35" s="89"/>
      <c r="AS35" s="89"/>
      <c r="AT35" s="89"/>
      <c r="AU35" s="89"/>
      <c r="AV35" s="89"/>
      <c r="AW35" s="89"/>
      <c r="AX35" s="89"/>
      <c r="AY35" s="89"/>
      <c r="AZ35" s="89"/>
      <c r="BA35" s="89"/>
      <c r="BB35" s="89"/>
      <c r="BC35" s="89"/>
      <c r="BD35" s="89"/>
      <c r="BE35" s="89"/>
      <c r="BF35" s="89"/>
      <c r="BG35" s="89"/>
      <c r="BH35" s="89"/>
      <c r="BI35" s="89"/>
      <c r="BJ35" s="89"/>
      <c r="BK35" s="89"/>
      <c r="BL35" s="89"/>
      <c r="BM35" s="89"/>
      <c r="BN35" s="89"/>
      <c r="BO35" s="89"/>
      <c r="BP35" s="89"/>
      <c r="BQ35" s="89"/>
      <c r="BR35" s="89"/>
      <c r="BS35" s="89"/>
      <c r="BT35" s="89"/>
    </row>
    <row r="36" spans="1:75" s="3" customFormat="1" ht="37.5" customHeight="1" thickBot="1" x14ac:dyDescent="0.35">
      <c r="A36" s="27"/>
      <c r="B36" s="70" t="s">
        <v>64</v>
      </c>
      <c r="C36" s="70" t="s">
        <v>87</v>
      </c>
      <c r="D36" s="71" t="s">
        <v>71</v>
      </c>
      <c r="E36" s="71" t="s">
        <v>72</v>
      </c>
      <c r="F36" s="71" t="s">
        <v>285</v>
      </c>
      <c r="G36" s="71" t="str">
        <f>'Mon-Fri'!J36</f>
        <v>Цена 30" Декември</v>
      </c>
      <c r="H36" s="2" t="s">
        <v>32</v>
      </c>
      <c r="I36" s="2" t="s">
        <v>33</v>
      </c>
      <c r="K36" s="173">
        <v>1</v>
      </c>
      <c r="L36" s="172">
        <f>K36+1</f>
        <v>2</v>
      </c>
      <c r="M36" s="172">
        <f>L36+1</f>
        <v>3</v>
      </c>
      <c r="N36" s="172">
        <f>M36+1</f>
        <v>4</v>
      </c>
      <c r="O36" s="172">
        <f t="shared" ref="O36:P36" si="0">N36+1</f>
        <v>5</v>
      </c>
      <c r="P36" s="172">
        <f t="shared" si="0"/>
        <v>6</v>
      </c>
      <c r="Q36" s="173">
        <f>P36+1</f>
        <v>7</v>
      </c>
      <c r="R36" s="173">
        <f t="shared" ref="R36" si="1">Q36+1</f>
        <v>8</v>
      </c>
      <c r="S36" s="172">
        <f>R36+1</f>
        <v>9</v>
      </c>
      <c r="T36" s="172">
        <f>S36+1</f>
        <v>10</v>
      </c>
      <c r="U36" s="172">
        <f>T36+1</f>
        <v>11</v>
      </c>
      <c r="V36" s="172">
        <f t="shared" ref="V36:W36" si="2">U36+1</f>
        <v>12</v>
      </c>
      <c r="W36" s="172">
        <f t="shared" si="2"/>
        <v>13</v>
      </c>
      <c r="X36" s="173">
        <f>W36+1</f>
        <v>14</v>
      </c>
      <c r="Y36" s="173">
        <f t="shared" ref="Y36" si="3">X36+1</f>
        <v>15</v>
      </c>
      <c r="Z36" s="172">
        <f>Y36+1</f>
        <v>16</v>
      </c>
      <c r="AA36" s="172">
        <f>Z36+1</f>
        <v>17</v>
      </c>
      <c r="AB36" s="172">
        <f>AA36+1</f>
        <v>18</v>
      </c>
      <c r="AC36" s="172">
        <f t="shared" ref="AC36:AD36" si="4">AB36+1</f>
        <v>19</v>
      </c>
      <c r="AD36" s="172">
        <f t="shared" si="4"/>
        <v>20</v>
      </c>
      <c r="AE36" s="173">
        <f>AD36+1</f>
        <v>21</v>
      </c>
      <c r="AF36" s="173">
        <f t="shared" ref="AF36" si="5">AE36+1</f>
        <v>22</v>
      </c>
      <c r="AG36" s="172">
        <f>AF36+1</f>
        <v>23</v>
      </c>
      <c r="AH36" s="172">
        <f>AG36+1</f>
        <v>24</v>
      </c>
      <c r="AI36" s="172">
        <f>AH36+1</f>
        <v>25</v>
      </c>
      <c r="AJ36" s="172">
        <f t="shared" ref="AJ36:AK36" si="6">AI36+1</f>
        <v>26</v>
      </c>
      <c r="AK36" s="172">
        <f t="shared" si="6"/>
        <v>27</v>
      </c>
      <c r="AL36" s="173">
        <f>AK36+1</f>
        <v>28</v>
      </c>
      <c r="AM36" s="173">
        <f t="shared" ref="AM36" si="7">AL36+1</f>
        <v>29</v>
      </c>
      <c r="AN36" s="172">
        <f>AM36+1</f>
        <v>30</v>
      </c>
      <c r="AO36" s="172">
        <f>AN36+1</f>
        <v>31</v>
      </c>
      <c r="AP36" s="79"/>
      <c r="AQ36" s="61" t="s">
        <v>88</v>
      </c>
      <c r="AR36" s="61" t="s">
        <v>52</v>
      </c>
      <c r="AS36" s="61" t="s">
        <v>53</v>
      </c>
      <c r="AT36" s="61" t="s">
        <v>91</v>
      </c>
      <c r="AU36" s="61" t="s">
        <v>92</v>
      </c>
      <c r="AV36" s="61" t="s">
        <v>93</v>
      </c>
      <c r="AW36" s="61" t="s">
        <v>94</v>
      </c>
      <c r="AX36" s="61" t="s">
        <v>95</v>
      </c>
      <c r="AY36" s="61" t="s">
        <v>96</v>
      </c>
      <c r="AZ36" s="61" t="s">
        <v>97</v>
      </c>
      <c r="BA36" s="61" t="s">
        <v>98</v>
      </c>
      <c r="BB36" s="61" t="s">
        <v>99</v>
      </c>
      <c r="BC36" s="61" t="s">
        <v>100</v>
      </c>
      <c r="BD36" s="61" t="s">
        <v>101</v>
      </c>
      <c r="BE36" s="61" t="s">
        <v>102</v>
      </c>
      <c r="BF36" s="61" t="s">
        <v>58</v>
      </c>
      <c r="BG36" s="61" t="s">
        <v>59</v>
      </c>
      <c r="BH36" s="61" t="s">
        <v>60</v>
      </c>
      <c r="BI36" s="61" t="s">
        <v>110</v>
      </c>
      <c r="BJ36" s="61" t="s">
        <v>111</v>
      </c>
      <c r="BK36" s="61" t="s">
        <v>112</v>
      </c>
      <c r="BL36" s="61" t="s">
        <v>113</v>
      </c>
      <c r="BM36" s="61" t="s">
        <v>114</v>
      </c>
      <c r="BN36" s="61" t="s">
        <v>115</v>
      </c>
      <c r="BO36" s="61" t="s">
        <v>116</v>
      </c>
      <c r="BP36" s="61" t="s">
        <v>117</v>
      </c>
      <c r="BQ36" s="61" t="s">
        <v>118</v>
      </c>
      <c r="BR36" s="61" t="s">
        <v>119</v>
      </c>
      <c r="BS36" s="61" t="s">
        <v>120</v>
      </c>
      <c r="BT36" s="61" t="s">
        <v>121</v>
      </c>
    </row>
    <row r="37" spans="1:75" s="128" customFormat="1" ht="21" customHeight="1" thickTop="1" thickBot="1" x14ac:dyDescent="0.35">
      <c r="A37" s="54"/>
      <c r="B37" s="139" t="s">
        <v>65</v>
      </c>
      <c r="C37" s="126">
        <v>0.22916666666666666</v>
      </c>
      <c r="D37" s="215" t="s">
        <v>356</v>
      </c>
      <c r="E37" s="216"/>
      <c r="F37" s="140"/>
      <c r="G37" s="140"/>
      <c r="H37" s="163"/>
      <c r="I37" s="164"/>
      <c r="J37" s="165"/>
      <c r="K37" s="167"/>
      <c r="L37" s="166"/>
      <c r="M37" s="166"/>
      <c r="N37" s="166"/>
      <c r="O37" s="166"/>
      <c r="P37" s="166"/>
      <c r="Q37" s="167"/>
      <c r="R37" s="167"/>
      <c r="S37" s="166"/>
      <c r="T37" s="166"/>
      <c r="U37" s="166"/>
      <c r="V37" s="166"/>
      <c r="W37" s="166"/>
      <c r="X37" s="167"/>
      <c r="Y37" s="167"/>
      <c r="Z37" s="166"/>
      <c r="AA37" s="166"/>
      <c r="AB37" s="166"/>
      <c r="AC37" s="166"/>
      <c r="AD37" s="166"/>
      <c r="AE37" s="167"/>
      <c r="AF37" s="167"/>
      <c r="AG37" s="166"/>
      <c r="AH37" s="166"/>
      <c r="AI37" s="166"/>
      <c r="AJ37" s="166"/>
      <c r="AK37" s="166"/>
      <c r="AL37" s="167"/>
      <c r="AM37" s="167"/>
      <c r="AN37" s="166"/>
      <c r="AO37" s="166"/>
      <c r="AP37" s="134"/>
      <c r="AQ37" s="135">
        <f>COUNTIF($K37:$AO37,"a")</f>
        <v>0</v>
      </c>
      <c r="AR37" s="135">
        <f>COUNTIF($K37:$AO37,"b")</f>
        <v>0</v>
      </c>
      <c r="AS37" s="135">
        <f>COUNTIF($K37:$AO37,"c")</f>
        <v>0</v>
      </c>
      <c r="AT37" s="135">
        <f>COUNTIF($K37:$AO37,"d")</f>
        <v>0</v>
      </c>
      <c r="AU37" s="135">
        <f>COUNTIF($K37:$AO37,"e")</f>
        <v>0</v>
      </c>
      <c r="AV37" s="135">
        <f>COUNTIF($K37:$AO37,"f")</f>
        <v>0</v>
      </c>
      <c r="AW37" s="135">
        <f>COUNTIF($K37:$AO37,"g")</f>
        <v>0</v>
      </c>
      <c r="AX37" s="135">
        <f>COUNTIF($K37:$AO37,"h")</f>
        <v>0</v>
      </c>
      <c r="AY37" s="135">
        <f>COUNTIF($K37:$AO37,"i")</f>
        <v>0</v>
      </c>
      <c r="AZ37" s="135">
        <f>COUNTIF($K37:$AO37,"j")</f>
        <v>0</v>
      </c>
      <c r="BA37" s="135">
        <f>COUNTIF($K37:$AO37,"k")</f>
        <v>0</v>
      </c>
      <c r="BB37" s="135">
        <f>COUNTIF($K37:$AO37,"l")</f>
        <v>0</v>
      </c>
      <c r="BC37" s="135">
        <f>COUNTIF($K37:$AO37,"m")</f>
        <v>0</v>
      </c>
      <c r="BD37" s="135">
        <f>COUNTIF($K37:$AO37,"n")</f>
        <v>0</v>
      </c>
      <c r="BE37" s="135">
        <f>COUNTIF($K37:$AO37,"o")</f>
        <v>0</v>
      </c>
      <c r="BF37" s="135" t="str">
        <f>IF(AQ37&gt;0,($G37*AQ37*$F$14),"0")</f>
        <v>0</v>
      </c>
      <c r="BG37" s="135" t="str">
        <f>IF(AR37&gt;0,($G37*AR37*$F$15),"0")</f>
        <v>0</v>
      </c>
      <c r="BH37" s="135" t="str">
        <f>IF(AS37&gt;0,($G37*AS37*$F$16),"0")</f>
        <v>0</v>
      </c>
      <c r="BI37" s="135" t="str">
        <f>IF(AT37&gt;0,($G37*AT37*$F$17),"0")</f>
        <v>0</v>
      </c>
      <c r="BJ37" s="135" t="str">
        <f>IF(AU37&gt;0,($G37*AU37*$F$18),"0")</f>
        <v>0</v>
      </c>
      <c r="BK37" s="135" t="str">
        <f>IF(AV37&gt;0,($G37*AV37*$F$19),"0")</f>
        <v>0</v>
      </c>
      <c r="BL37" s="135" t="str">
        <f>IF(AW37&gt;0,($G37*AW37*$F$20),"0")</f>
        <v>0</v>
      </c>
      <c r="BM37" s="135" t="str">
        <f>IF(AX37&gt;0,($G37*AX37*$F$21),"0")</f>
        <v>0</v>
      </c>
      <c r="BN37" s="135" t="str">
        <f>IF(AY37&gt;0,($G37*AY37*$F$22),"0")</f>
        <v>0</v>
      </c>
      <c r="BO37" s="135" t="str">
        <f>IF(AZ37&gt;0,($G37*AZ37*$F$23),"0")</f>
        <v>0</v>
      </c>
      <c r="BP37" s="135" t="str">
        <f>IF(BA37&gt;0,($G37*BA37*$F$24),"0")</f>
        <v>0</v>
      </c>
      <c r="BQ37" s="135" t="str">
        <f>IF(BB37&gt;0,($G37*BB37*$F$25),"0")</f>
        <v>0</v>
      </c>
      <c r="BR37" s="135" t="str">
        <f>IF(BC37&gt;0,($G37*BC37*$F$26),"0")</f>
        <v>0</v>
      </c>
      <c r="BS37" s="135" t="str">
        <f>IF(BD37&gt;0,($G37*BD37*$F$27),"0")</f>
        <v>0</v>
      </c>
      <c r="BT37" s="135" t="str">
        <f>IF(BE37&gt;0,($G37*BE37*$F$28),"0")</f>
        <v>0</v>
      </c>
      <c r="BW37" s="132"/>
    </row>
    <row r="38" spans="1:75" ht="21" customHeight="1" thickTop="1" thickBot="1" x14ac:dyDescent="0.35">
      <c r="A38" s="29"/>
      <c r="B38" s="139" t="s">
        <v>65</v>
      </c>
      <c r="C38" s="126">
        <v>0.27083333333333331</v>
      </c>
      <c r="D38" s="215" t="s">
        <v>357</v>
      </c>
      <c r="E38" s="216"/>
      <c r="F38" s="140"/>
      <c r="G38" s="140"/>
      <c r="H38" s="163"/>
      <c r="I38" s="164"/>
      <c r="J38" s="165"/>
      <c r="K38" s="167"/>
      <c r="L38" s="166"/>
      <c r="M38" s="166"/>
      <c r="N38" s="166"/>
      <c r="O38" s="166"/>
      <c r="P38" s="166"/>
      <c r="Q38" s="167"/>
      <c r="R38" s="167"/>
      <c r="S38" s="166"/>
      <c r="T38" s="166"/>
      <c r="U38" s="166"/>
      <c r="V38" s="166"/>
      <c r="W38" s="166"/>
      <c r="X38" s="167"/>
      <c r="Y38" s="167"/>
      <c r="Z38" s="166"/>
      <c r="AA38" s="166"/>
      <c r="AB38" s="166"/>
      <c r="AC38" s="166"/>
      <c r="AD38" s="166"/>
      <c r="AE38" s="167"/>
      <c r="AF38" s="167"/>
      <c r="AG38" s="166"/>
      <c r="AH38" s="166"/>
      <c r="AI38" s="166"/>
      <c r="AJ38" s="166"/>
      <c r="AK38" s="166"/>
      <c r="AL38" s="167"/>
      <c r="AM38" s="167"/>
      <c r="AN38" s="166"/>
      <c r="AO38" s="166"/>
      <c r="AP38" s="80"/>
      <c r="AQ38" s="82">
        <f>COUNTIF($K38:$AO38,"a")</f>
        <v>0</v>
      </c>
      <c r="AR38" s="82">
        <f>COUNTIF($K38:$AO38,"b")</f>
        <v>0</v>
      </c>
      <c r="AS38" s="82">
        <f>COUNTIF($K38:$AO38,"c")</f>
        <v>0</v>
      </c>
      <c r="AT38" s="82">
        <f>COUNTIF($K38:$AO38,"d")</f>
        <v>0</v>
      </c>
      <c r="AU38" s="82">
        <f>COUNTIF($K38:$AO38,"e")</f>
        <v>0</v>
      </c>
      <c r="AV38" s="82">
        <f>COUNTIF($K38:$AO38,"f")</f>
        <v>0</v>
      </c>
      <c r="AW38" s="82">
        <f>COUNTIF($K38:$AO38,"g")</f>
        <v>0</v>
      </c>
      <c r="AX38" s="82">
        <f>COUNTIF($K38:$AO38,"h")</f>
        <v>0</v>
      </c>
      <c r="AY38" s="82">
        <f>COUNTIF($K38:$AO38,"i")</f>
        <v>0</v>
      </c>
      <c r="AZ38" s="82">
        <f>COUNTIF($K38:$AO38,"j")</f>
        <v>0</v>
      </c>
      <c r="BA38" s="82">
        <f>COUNTIF($K38:$AO38,"k")</f>
        <v>0</v>
      </c>
      <c r="BB38" s="82">
        <f>COUNTIF($K38:$AO38,"l")</f>
        <v>0</v>
      </c>
      <c r="BC38" s="82">
        <f>COUNTIF($K38:$AO38,"m")</f>
        <v>0</v>
      </c>
      <c r="BD38" s="82">
        <f>COUNTIF($K38:$AO38,"n")</f>
        <v>0</v>
      </c>
      <c r="BE38" s="82">
        <f>COUNTIF($K38:$AO38,"o")</f>
        <v>0</v>
      </c>
      <c r="BF38" s="82" t="str">
        <f>IF(AQ38&gt;0,($G38*AQ38*$F$14),"0")</f>
        <v>0</v>
      </c>
      <c r="BG38" s="82" t="str">
        <f>IF(AR38&gt;0,($G38*AR38*$F$15),"0")</f>
        <v>0</v>
      </c>
      <c r="BH38" s="82" t="str">
        <f>IF(AS38&gt;0,($G38*AS38*$F$16),"0")</f>
        <v>0</v>
      </c>
      <c r="BI38" s="82" t="str">
        <f>IF(AT38&gt;0,($G38*AT38*$F$17),"0")</f>
        <v>0</v>
      </c>
      <c r="BJ38" s="82" t="str">
        <f>IF(AU38&gt;0,($G38*AU38*$F$18),"0")</f>
        <v>0</v>
      </c>
      <c r="BK38" s="82" t="str">
        <f>IF(AV38&gt;0,($G38*AV38*$F$19),"0")</f>
        <v>0</v>
      </c>
      <c r="BL38" s="82" t="str">
        <f>IF(AW38&gt;0,($G38*AW38*$F$20),"0")</f>
        <v>0</v>
      </c>
      <c r="BM38" s="82" t="str">
        <f>IF(AX38&gt;0,($G38*AX38*$F$21),"0")</f>
        <v>0</v>
      </c>
      <c r="BN38" s="82" t="str">
        <f>IF(AY38&gt;0,($G38*AY38*$F$22),"0")</f>
        <v>0</v>
      </c>
      <c r="BO38" s="82" t="str">
        <f>IF(AZ38&gt;0,($G38*AZ38*$F$23),"0")</f>
        <v>0</v>
      </c>
      <c r="BP38" s="82" t="str">
        <f>IF(BA38&gt;0,($G38*BA38*$F$24),"0")</f>
        <v>0</v>
      </c>
      <c r="BQ38" s="82" t="str">
        <f>IF(BB38&gt;0,($G38*BB38*$F$25),"0")</f>
        <v>0</v>
      </c>
      <c r="BR38" s="82" t="str">
        <f>IF(BC38&gt;0,($G38*BC38*$F$26),"0")</f>
        <v>0</v>
      </c>
      <c r="BS38" s="82" t="str">
        <f>IF(BD38&gt;0,($G38*BD38*$F$27),"0")</f>
        <v>0</v>
      </c>
      <c r="BT38" s="82" t="str">
        <f>IF(BE38&gt;0,($G38*BE38*$F$28),"0")</f>
        <v>0</v>
      </c>
      <c r="BW38" s="127"/>
    </row>
    <row r="39" spans="1:75" ht="21" customHeight="1" thickBot="1" x14ac:dyDescent="0.35">
      <c r="A39" s="29"/>
      <c r="B39" s="141" t="s">
        <v>66</v>
      </c>
      <c r="C39" s="142">
        <v>0.31111111111111112</v>
      </c>
      <c r="D39" s="142" t="s">
        <v>367</v>
      </c>
      <c r="E39" s="142" t="s">
        <v>368</v>
      </c>
      <c r="F39" s="143">
        <v>391</v>
      </c>
      <c r="G39" s="143">
        <f>$F39*'Campaign Total'!$F$49</f>
        <v>410.55</v>
      </c>
      <c r="H39" s="163">
        <f t="shared" ref="H39" si="8">SUM(AQ39:BE39)</f>
        <v>0</v>
      </c>
      <c r="I39" s="164">
        <f t="shared" ref="I39" si="9">SUM(BF39:BT39)</f>
        <v>0</v>
      </c>
      <c r="J39" s="165"/>
      <c r="K39" s="170"/>
      <c r="L39" s="166"/>
      <c r="M39" s="166"/>
      <c r="N39" s="166"/>
      <c r="O39" s="166"/>
      <c r="P39" s="166"/>
      <c r="Q39" s="170"/>
      <c r="R39" s="170"/>
      <c r="S39" s="166"/>
      <c r="T39" s="166"/>
      <c r="U39" s="166"/>
      <c r="V39" s="166"/>
      <c r="W39" s="166"/>
      <c r="X39" s="170"/>
      <c r="Y39" s="170"/>
      <c r="Z39" s="166"/>
      <c r="AA39" s="166"/>
      <c r="AB39" s="166"/>
      <c r="AC39" s="166"/>
      <c r="AD39" s="166"/>
      <c r="AE39" s="170"/>
      <c r="AF39" s="170"/>
      <c r="AG39" s="166"/>
      <c r="AH39" s="166"/>
      <c r="AI39" s="166"/>
      <c r="AJ39" s="166"/>
      <c r="AK39" s="166"/>
      <c r="AL39" s="170"/>
      <c r="AM39" s="170"/>
      <c r="AN39" s="166"/>
      <c r="AO39" s="166"/>
      <c r="AP39" s="80"/>
      <c r="AQ39" s="82">
        <f>COUNTIF($K39:$AO39,"a")</f>
        <v>0</v>
      </c>
      <c r="AR39" s="82">
        <f>COUNTIF($K39:$AO39,"b")</f>
        <v>0</v>
      </c>
      <c r="AS39" s="82">
        <f>COUNTIF($K39:$AO39,"c")</f>
        <v>0</v>
      </c>
      <c r="AT39" s="82">
        <f>COUNTIF($K39:$AO39,"d")</f>
        <v>0</v>
      </c>
      <c r="AU39" s="82">
        <f>COUNTIF($K39:$AO39,"e")</f>
        <v>0</v>
      </c>
      <c r="AV39" s="82">
        <f>COUNTIF($K39:$AO39,"f")</f>
        <v>0</v>
      </c>
      <c r="AW39" s="82">
        <f>COUNTIF($K39:$AO39,"g")</f>
        <v>0</v>
      </c>
      <c r="AX39" s="82">
        <f>COUNTIF($K39:$AO39,"h")</f>
        <v>0</v>
      </c>
      <c r="AY39" s="82">
        <f>COUNTIF($K39:$AO39,"i")</f>
        <v>0</v>
      </c>
      <c r="AZ39" s="82">
        <f>COUNTIF($K39:$AO39,"j")</f>
        <v>0</v>
      </c>
      <c r="BA39" s="82">
        <f>COUNTIF($K39:$AO39,"k")</f>
        <v>0</v>
      </c>
      <c r="BB39" s="82">
        <f>COUNTIF($K39:$AO39,"l")</f>
        <v>0</v>
      </c>
      <c r="BC39" s="82">
        <f>COUNTIF($K39:$AO39,"m")</f>
        <v>0</v>
      </c>
      <c r="BD39" s="82">
        <f>COUNTIF($K39:$AO39,"n")</f>
        <v>0</v>
      </c>
      <c r="BE39" s="82">
        <f>COUNTIF($K39:$AO39,"o")</f>
        <v>0</v>
      </c>
      <c r="BF39" s="82" t="str">
        <f t="shared" ref="BF39:BF56" si="10">IF(AQ39&gt;0,($G39*AQ39*$F$14),"0")</f>
        <v>0</v>
      </c>
      <c r="BG39" s="82" t="str">
        <f t="shared" ref="BG39:BG56" si="11">IF(AR39&gt;0,($G39*AR39*$F$15),"0")</f>
        <v>0</v>
      </c>
      <c r="BH39" s="82" t="str">
        <f t="shared" ref="BH39:BH56" si="12">IF(AS39&gt;0,($G39*AS39*$F$16),"0")</f>
        <v>0</v>
      </c>
      <c r="BI39" s="82" t="str">
        <f t="shared" ref="BI39:BI56" si="13">IF(AT39&gt;0,($G39*AT39*$F$17),"0")</f>
        <v>0</v>
      </c>
      <c r="BJ39" s="82" t="str">
        <f t="shared" ref="BJ39:BJ56" si="14">IF(AU39&gt;0,($G39*AU39*$F$18),"0")</f>
        <v>0</v>
      </c>
      <c r="BK39" s="82" t="str">
        <f t="shared" ref="BK39:BK56" si="15">IF(AV39&gt;0,($G39*AV39*$F$19),"0")</f>
        <v>0</v>
      </c>
      <c r="BL39" s="82" t="str">
        <f t="shared" ref="BL39:BL56" si="16">IF(AW39&gt;0,($G39*AW39*$F$20),"0")</f>
        <v>0</v>
      </c>
      <c r="BM39" s="82" t="str">
        <f t="shared" ref="BM39:BM56" si="17">IF(AX39&gt;0,($G39*AX39*$F$21),"0")</f>
        <v>0</v>
      </c>
      <c r="BN39" s="82" t="str">
        <f t="shared" ref="BN39:BN56" si="18">IF(AY39&gt;0,($G39*AY39*$F$22),"0")</f>
        <v>0</v>
      </c>
      <c r="BO39" s="82" t="str">
        <f t="shared" ref="BO39:BO56" si="19">IF(AZ39&gt;0,($G39*AZ39*$F$23),"0")</f>
        <v>0</v>
      </c>
      <c r="BP39" s="82" t="str">
        <f t="shared" ref="BP39:BP56" si="20">IF(BA39&gt;0,($G39*BA39*$F$24),"0")</f>
        <v>0</v>
      </c>
      <c r="BQ39" s="82" t="str">
        <f t="shared" ref="BQ39:BQ56" si="21">IF(BB39&gt;0,($G39*BB39*$F$25),"0")</f>
        <v>0</v>
      </c>
      <c r="BR39" s="82" t="str">
        <f t="shared" ref="BR39:BR56" si="22">IF(BC39&gt;0,($G39*BC39*$F$26),"0")</f>
        <v>0</v>
      </c>
      <c r="BS39" s="82" t="str">
        <f t="shared" ref="BS39:BS56" si="23">IF(BD39&gt;0,($G39*BD39*$F$27),"0")</f>
        <v>0</v>
      </c>
      <c r="BT39" s="82" t="str">
        <f t="shared" ref="BT39:BT56" si="24">IF(BE39&gt;0,($G39*BE39*$F$28),"0")</f>
        <v>0</v>
      </c>
      <c r="BW39" s="127"/>
    </row>
    <row r="40" spans="1:75" ht="21" customHeight="1" thickBot="1" x14ac:dyDescent="0.35">
      <c r="A40" s="29"/>
      <c r="B40" s="139" t="s">
        <v>65</v>
      </c>
      <c r="C40" s="126">
        <v>0.3125</v>
      </c>
      <c r="D40" s="217" t="s">
        <v>317</v>
      </c>
      <c r="E40" s="218"/>
      <c r="F40" s="140"/>
      <c r="G40" s="140"/>
      <c r="H40" s="163"/>
      <c r="I40" s="164"/>
      <c r="J40" s="165"/>
      <c r="K40" s="167"/>
      <c r="L40" s="166"/>
      <c r="M40" s="166"/>
      <c r="N40" s="166"/>
      <c r="O40" s="166"/>
      <c r="P40" s="166"/>
      <c r="Q40" s="167"/>
      <c r="R40" s="167"/>
      <c r="S40" s="166"/>
      <c r="T40" s="166"/>
      <c r="U40" s="166"/>
      <c r="V40" s="166"/>
      <c r="W40" s="166"/>
      <c r="X40" s="167"/>
      <c r="Y40" s="167"/>
      <c r="Z40" s="166"/>
      <c r="AA40" s="166"/>
      <c r="AB40" s="166"/>
      <c r="AC40" s="166"/>
      <c r="AD40" s="166"/>
      <c r="AE40" s="167"/>
      <c r="AF40" s="167"/>
      <c r="AG40" s="166"/>
      <c r="AH40" s="166"/>
      <c r="AI40" s="166"/>
      <c r="AJ40" s="166"/>
      <c r="AK40" s="166"/>
      <c r="AL40" s="167"/>
      <c r="AM40" s="167"/>
      <c r="AN40" s="166"/>
      <c r="AO40" s="166"/>
      <c r="AP40" s="80"/>
      <c r="AQ40" s="82">
        <f>COUNTIF($K40:$AO40,"a")</f>
        <v>0</v>
      </c>
      <c r="AR40" s="82">
        <f>COUNTIF($K40:$AO40,"b")</f>
        <v>0</v>
      </c>
      <c r="AS40" s="82">
        <f>COUNTIF($K40:$AO40,"c")</f>
        <v>0</v>
      </c>
      <c r="AT40" s="82">
        <f>COUNTIF($K40:$AO40,"d")</f>
        <v>0</v>
      </c>
      <c r="AU40" s="82">
        <f>COUNTIF($K40:$AO40,"e")</f>
        <v>0</v>
      </c>
      <c r="AV40" s="82">
        <f>COUNTIF($K40:$AO40,"f")</f>
        <v>0</v>
      </c>
      <c r="AW40" s="82">
        <f>COUNTIF($K40:$AO40,"g")</f>
        <v>0</v>
      </c>
      <c r="AX40" s="82">
        <f>COUNTIF($K40:$AO40,"h")</f>
        <v>0</v>
      </c>
      <c r="AY40" s="82">
        <f>COUNTIF($K40:$AO40,"i")</f>
        <v>0</v>
      </c>
      <c r="AZ40" s="82">
        <f>COUNTIF($K40:$AO40,"j")</f>
        <v>0</v>
      </c>
      <c r="BA40" s="82">
        <f>COUNTIF($K40:$AO40,"k")</f>
        <v>0</v>
      </c>
      <c r="BB40" s="82">
        <f>COUNTIF($K40:$AO40,"l")</f>
        <v>0</v>
      </c>
      <c r="BC40" s="82">
        <f>COUNTIF($K40:$AO40,"m")</f>
        <v>0</v>
      </c>
      <c r="BD40" s="82">
        <f>COUNTIF($K40:$AO40,"n")</f>
        <v>0</v>
      </c>
      <c r="BE40" s="82">
        <f>COUNTIF($K40:$AO40,"o")</f>
        <v>0</v>
      </c>
      <c r="BF40" s="82" t="str">
        <f t="shared" si="10"/>
        <v>0</v>
      </c>
      <c r="BG40" s="82" t="str">
        <f t="shared" si="11"/>
        <v>0</v>
      </c>
      <c r="BH40" s="82" t="str">
        <f t="shared" si="12"/>
        <v>0</v>
      </c>
      <c r="BI40" s="82" t="str">
        <f t="shared" si="13"/>
        <v>0</v>
      </c>
      <c r="BJ40" s="82" t="str">
        <f t="shared" si="14"/>
        <v>0</v>
      </c>
      <c r="BK40" s="82" t="str">
        <f t="shared" si="15"/>
        <v>0</v>
      </c>
      <c r="BL40" s="82" t="str">
        <f t="shared" si="16"/>
        <v>0</v>
      </c>
      <c r="BM40" s="82" t="str">
        <f t="shared" si="17"/>
        <v>0</v>
      </c>
      <c r="BN40" s="82" t="str">
        <f t="shared" si="18"/>
        <v>0</v>
      </c>
      <c r="BO40" s="82" t="str">
        <f t="shared" si="19"/>
        <v>0</v>
      </c>
      <c r="BP40" s="82" t="str">
        <f t="shared" si="20"/>
        <v>0</v>
      </c>
      <c r="BQ40" s="82" t="str">
        <f t="shared" si="21"/>
        <v>0</v>
      </c>
      <c r="BR40" s="82" t="str">
        <f t="shared" si="22"/>
        <v>0</v>
      </c>
      <c r="BS40" s="82" t="str">
        <f t="shared" si="23"/>
        <v>0</v>
      </c>
      <c r="BT40" s="82" t="str">
        <f t="shared" si="24"/>
        <v>0</v>
      </c>
      <c r="BW40" s="127"/>
    </row>
    <row r="41" spans="1:75" ht="21" customHeight="1" thickBot="1" x14ac:dyDescent="0.35">
      <c r="A41" s="29"/>
      <c r="B41" s="141" t="s">
        <v>66</v>
      </c>
      <c r="C41" s="142">
        <v>0.33263888888888887</v>
      </c>
      <c r="D41" s="142" t="s">
        <v>369</v>
      </c>
      <c r="E41" s="142" t="s">
        <v>370</v>
      </c>
      <c r="F41" s="143">
        <v>391</v>
      </c>
      <c r="G41" s="143">
        <f>$F41*'Campaign Total'!$F$49</f>
        <v>410.55</v>
      </c>
      <c r="H41" s="163">
        <f>SUM(AQ41:BE41)</f>
        <v>0</v>
      </c>
      <c r="I41" s="164">
        <f>SUM(BF41:BT41)</f>
        <v>0</v>
      </c>
      <c r="J41" s="165"/>
      <c r="K41" s="170"/>
      <c r="L41" s="166"/>
      <c r="M41" s="166"/>
      <c r="N41" s="166"/>
      <c r="O41" s="166"/>
      <c r="P41" s="166"/>
      <c r="Q41" s="170"/>
      <c r="R41" s="170"/>
      <c r="S41" s="166"/>
      <c r="T41" s="166"/>
      <c r="U41" s="166"/>
      <c r="V41" s="166"/>
      <c r="W41" s="166"/>
      <c r="X41" s="170"/>
      <c r="Y41" s="170"/>
      <c r="Z41" s="166"/>
      <c r="AA41" s="166"/>
      <c r="AB41" s="166"/>
      <c r="AC41" s="166"/>
      <c r="AD41" s="166"/>
      <c r="AE41" s="170"/>
      <c r="AF41" s="170"/>
      <c r="AG41" s="166"/>
      <c r="AH41" s="166"/>
      <c r="AI41" s="166"/>
      <c r="AJ41" s="166"/>
      <c r="AK41" s="166"/>
      <c r="AL41" s="170"/>
      <c r="AM41" s="170"/>
      <c r="AN41" s="166"/>
      <c r="AO41" s="166"/>
      <c r="AP41" s="80"/>
      <c r="AQ41" s="82">
        <f>COUNTIF($K41:$AO41,"a")</f>
        <v>0</v>
      </c>
      <c r="AR41" s="82">
        <f>COUNTIF($K41:$AO41,"b")</f>
        <v>0</v>
      </c>
      <c r="AS41" s="82">
        <f>COUNTIF($K41:$AO41,"c")</f>
        <v>0</v>
      </c>
      <c r="AT41" s="82">
        <f>COUNTIF($K41:$AO41,"d")</f>
        <v>0</v>
      </c>
      <c r="AU41" s="82">
        <f>COUNTIF($K41:$AO41,"e")</f>
        <v>0</v>
      </c>
      <c r="AV41" s="82">
        <f>COUNTIF($K41:$AO41,"f")</f>
        <v>0</v>
      </c>
      <c r="AW41" s="82">
        <f>COUNTIF($K41:$AO41,"g")</f>
        <v>0</v>
      </c>
      <c r="AX41" s="82">
        <f>COUNTIF($K41:$AO41,"h")</f>
        <v>0</v>
      </c>
      <c r="AY41" s="82">
        <f>COUNTIF($K41:$AO41,"i")</f>
        <v>0</v>
      </c>
      <c r="AZ41" s="82">
        <f>COUNTIF($K41:$AO41,"j")</f>
        <v>0</v>
      </c>
      <c r="BA41" s="82">
        <f>COUNTIF($K41:$AO41,"k")</f>
        <v>0</v>
      </c>
      <c r="BB41" s="82">
        <f>COUNTIF($K41:$AO41,"l")</f>
        <v>0</v>
      </c>
      <c r="BC41" s="82">
        <f>COUNTIF($K41:$AO41,"m")</f>
        <v>0</v>
      </c>
      <c r="BD41" s="82">
        <f>COUNTIF($K41:$AO41,"n")</f>
        <v>0</v>
      </c>
      <c r="BE41" s="82">
        <f>COUNTIF($K41:$AO41,"o")</f>
        <v>0</v>
      </c>
      <c r="BF41" s="82" t="str">
        <f>IF(AQ41&gt;0,($G41*AQ41*$F$14),"0")</f>
        <v>0</v>
      </c>
      <c r="BG41" s="82" t="str">
        <f>IF(AR41&gt;0,($G41*AR41*$F$15),"0")</f>
        <v>0</v>
      </c>
      <c r="BH41" s="82" t="str">
        <f>IF(AS41&gt;0,($G41*AS41*$F$16),"0")</f>
        <v>0</v>
      </c>
      <c r="BI41" s="82" t="str">
        <f>IF(AT41&gt;0,($G41*AT41*$F$17),"0")</f>
        <v>0</v>
      </c>
      <c r="BJ41" s="82" t="str">
        <f>IF(AU41&gt;0,($G41*AU41*$F$18),"0")</f>
        <v>0</v>
      </c>
      <c r="BK41" s="82" t="str">
        <f>IF(AV41&gt;0,($G41*AV41*$F$19),"0")</f>
        <v>0</v>
      </c>
      <c r="BL41" s="82" t="str">
        <f>IF(AW41&gt;0,($G41*AW41*$F$20),"0")</f>
        <v>0</v>
      </c>
      <c r="BM41" s="82" t="str">
        <f>IF(AX41&gt;0,($G41*AX41*$F$21),"0")</f>
        <v>0</v>
      </c>
      <c r="BN41" s="82" t="str">
        <f>IF(AY41&gt;0,($G41*AY41*$F$22),"0")</f>
        <v>0</v>
      </c>
      <c r="BO41" s="82" t="str">
        <f>IF(AZ41&gt;0,($G41*AZ41*$F$23),"0")</f>
        <v>0</v>
      </c>
      <c r="BP41" s="82" t="str">
        <f>IF(BA41&gt;0,($G41*BA41*$F$24),"0")</f>
        <v>0</v>
      </c>
      <c r="BQ41" s="82" t="str">
        <f>IF(BB41&gt;0,($G41*BB41*$F$25),"0")</f>
        <v>0</v>
      </c>
      <c r="BR41" s="82" t="str">
        <f>IF(BC41&gt;0,($G41*BC41*$F$26),"0")</f>
        <v>0</v>
      </c>
      <c r="BS41" s="82" t="str">
        <f>IF(BD41&gt;0,($G41*BD41*$F$27),"0")</f>
        <v>0</v>
      </c>
      <c r="BT41" s="82" t="str">
        <f>IF(BE41&gt;0,($G41*BE41*$F$28),"0")</f>
        <v>0</v>
      </c>
      <c r="BW41" s="127"/>
    </row>
    <row r="42" spans="1:75" ht="21" customHeight="1" thickBot="1" x14ac:dyDescent="0.35">
      <c r="A42" s="29"/>
      <c r="B42" s="139" t="s">
        <v>65</v>
      </c>
      <c r="C42" s="126">
        <v>0.33333333333333331</v>
      </c>
      <c r="D42" s="217" t="s">
        <v>317</v>
      </c>
      <c r="E42" s="218"/>
      <c r="F42" s="140"/>
      <c r="G42" s="140"/>
      <c r="H42" s="163"/>
      <c r="I42" s="164"/>
      <c r="J42" s="165"/>
      <c r="K42" s="167"/>
      <c r="L42" s="166"/>
      <c r="M42" s="166"/>
      <c r="N42" s="166"/>
      <c r="O42" s="166"/>
      <c r="P42" s="166"/>
      <c r="Q42" s="167"/>
      <c r="R42" s="167"/>
      <c r="S42" s="166"/>
      <c r="T42" s="166"/>
      <c r="U42" s="166"/>
      <c r="V42" s="166"/>
      <c r="W42" s="166"/>
      <c r="X42" s="167"/>
      <c r="Y42" s="167"/>
      <c r="Z42" s="166"/>
      <c r="AA42" s="166"/>
      <c r="AB42" s="166"/>
      <c r="AC42" s="166"/>
      <c r="AD42" s="166"/>
      <c r="AE42" s="167"/>
      <c r="AF42" s="167"/>
      <c r="AG42" s="166"/>
      <c r="AH42" s="166"/>
      <c r="AI42" s="166"/>
      <c r="AJ42" s="166"/>
      <c r="AK42" s="166"/>
      <c r="AL42" s="167"/>
      <c r="AM42" s="167"/>
      <c r="AN42" s="166"/>
      <c r="AO42" s="166"/>
      <c r="AP42" s="80"/>
      <c r="AQ42" s="82">
        <f>COUNTIF($K42:$AO42,"a")</f>
        <v>0</v>
      </c>
      <c r="AR42" s="82">
        <f>COUNTIF($K42:$AO42,"b")</f>
        <v>0</v>
      </c>
      <c r="AS42" s="82">
        <f>COUNTIF($K42:$AO42,"c")</f>
        <v>0</v>
      </c>
      <c r="AT42" s="82">
        <f>COUNTIF($K42:$AO42,"d")</f>
        <v>0</v>
      </c>
      <c r="AU42" s="82">
        <f>COUNTIF($K42:$AO42,"e")</f>
        <v>0</v>
      </c>
      <c r="AV42" s="82">
        <f>COUNTIF($K42:$AO42,"f")</f>
        <v>0</v>
      </c>
      <c r="AW42" s="82">
        <f>COUNTIF($K42:$AO42,"g")</f>
        <v>0</v>
      </c>
      <c r="AX42" s="82">
        <f>COUNTIF($K42:$AO42,"h")</f>
        <v>0</v>
      </c>
      <c r="AY42" s="82">
        <f>COUNTIF($K42:$AO42,"i")</f>
        <v>0</v>
      </c>
      <c r="AZ42" s="82">
        <f>COUNTIF($K42:$AO42,"j")</f>
        <v>0</v>
      </c>
      <c r="BA42" s="82">
        <f>COUNTIF($K42:$AO42,"k")</f>
        <v>0</v>
      </c>
      <c r="BB42" s="82">
        <f>COUNTIF($K42:$AO42,"l")</f>
        <v>0</v>
      </c>
      <c r="BC42" s="82">
        <f>COUNTIF($K42:$AO42,"m")</f>
        <v>0</v>
      </c>
      <c r="BD42" s="82">
        <f>COUNTIF($K42:$AO42,"n")</f>
        <v>0</v>
      </c>
      <c r="BE42" s="82">
        <f>COUNTIF($K42:$AO42,"o")</f>
        <v>0</v>
      </c>
      <c r="BF42" s="82" t="str">
        <f t="shared" si="10"/>
        <v>0</v>
      </c>
      <c r="BG42" s="82" t="str">
        <f t="shared" si="11"/>
        <v>0</v>
      </c>
      <c r="BH42" s="82" t="str">
        <f t="shared" si="12"/>
        <v>0</v>
      </c>
      <c r="BI42" s="82" t="str">
        <f t="shared" si="13"/>
        <v>0</v>
      </c>
      <c r="BJ42" s="82" t="str">
        <f t="shared" si="14"/>
        <v>0</v>
      </c>
      <c r="BK42" s="82" t="str">
        <f t="shared" si="15"/>
        <v>0</v>
      </c>
      <c r="BL42" s="82" t="str">
        <f t="shared" si="16"/>
        <v>0</v>
      </c>
      <c r="BM42" s="82" t="str">
        <f t="shared" si="17"/>
        <v>0</v>
      </c>
      <c r="BN42" s="82" t="str">
        <f t="shared" si="18"/>
        <v>0</v>
      </c>
      <c r="BO42" s="82" t="str">
        <f t="shared" si="19"/>
        <v>0</v>
      </c>
      <c r="BP42" s="82" t="str">
        <f t="shared" si="20"/>
        <v>0</v>
      </c>
      <c r="BQ42" s="82" t="str">
        <f t="shared" si="21"/>
        <v>0</v>
      </c>
      <c r="BR42" s="82" t="str">
        <f t="shared" si="22"/>
        <v>0</v>
      </c>
      <c r="BS42" s="82" t="str">
        <f t="shared" si="23"/>
        <v>0</v>
      </c>
      <c r="BT42" s="82" t="str">
        <f t="shared" si="24"/>
        <v>0</v>
      </c>
      <c r="BW42" s="127"/>
    </row>
    <row r="43" spans="1:75" ht="21" customHeight="1" thickBot="1" x14ac:dyDescent="0.35">
      <c r="A43" s="29"/>
      <c r="B43" s="141" t="s">
        <v>66</v>
      </c>
      <c r="C43" s="142">
        <v>0.35347222222222219</v>
      </c>
      <c r="D43" s="144" t="s">
        <v>237</v>
      </c>
      <c r="E43" s="144" t="s">
        <v>251</v>
      </c>
      <c r="F43" s="145">
        <v>298</v>
      </c>
      <c r="G43" s="145">
        <f>$F43*'Campaign Total'!$F$49</f>
        <v>312.90000000000003</v>
      </c>
      <c r="H43" s="163">
        <f t="shared" ref="H43:H76" si="25">SUM(AQ43:BE43)</f>
        <v>0</v>
      </c>
      <c r="I43" s="164">
        <f t="shared" ref="I43:I76" si="26">SUM(BF43:BT43)</f>
        <v>0</v>
      </c>
      <c r="J43" s="165"/>
      <c r="K43" s="170"/>
      <c r="L43" s="166"/>
      <c r="M43" s="166"/>
      <c r="N43" s="166"/>
      <c r="O43" s="166"/>
      <c r="P43" s="166"/>
      <c r="Q43" s="170"/>
      <c r="R43" s="170"/>
      <c r="S43" s="166"/>
      <c r="T43" s="166"/>
      <c r="U43" s="166"/>
      <c r="V43" s="166"/>
      <c r="W43" s="166"/>
      <c r="X43" s="170"/>
      <c r="Y43" s="170"/>
      <c r="Z43" s="166"/>
      <c r="AA43" s="166"/>
      <c r="AB43" s="166"/>
      <c r="AC43" s="166"/>
      <c r="AD43" s="166"/>
      <c r="AE43" s="170"/>
      <c r="AF43" s="170"/>
      <c r="AG43" s="166"/>
      <c r="AH43" s="166"/>
      <c r="AI43" s="166"/>
      <c r="AJ43" s="166"/>
      <c r="AK43" s="166"/>
      <c r="AL43" s="170"/>
      <c r="AM43" s="170"/>
      <c r="AN43" s="166"/>
      <c r="AO43" s="166"/>
      <c r="AP43" s="80"/>
      <c r="AQ43" s="82">
        <f>COUNTIF($K43:$AO43,"a")</f>
        <v>0</v>
      </c>
      <c r="AR43" s="82">
        <f>COUNTIF($K43:$AO43,"b")</f>
        <v>0</v>
      </c>
      <c r="AS43" s="82">
        <f>COUNTIF($K43:$AO43,"c")</f>
        <v>0</v>
      </c>
      <c r="AT43" s="82">
        <f>COUNTIF($K43:$AO43,"d")</f>
        <v>0</v>
      </c>
      <c r="AU43" s="82">
        <f>COUNTIF($K43:$AO43,"e")</f>
        <v>0</v>
      </c>
      <c r="AV43" s="82">
        <f>COUNTIF($K43:$AO43,"f")</f>
        <v>0</v>
      </c>
      <c r="AW43" s="82">
        <f>COUNTIF($K43:$AO43,"g")</f>
        <v>0</v>
      </c>
      <c r="AX43" s="82">
        <f>COUNTIF($K43:$AO43,"h")</f>
        <v>0</v>
      </c>
      <c r="AY43" s="82">
        <f>COUNTIF($K43:$AO43,"i")</f>
        <v>0</v>
      </c>
      <c r="AZ43" s="82">
        <f>COUNTIF($K43:$AO43,"j")</f>
        <v>0</v>
      </c>
      <c r="BA43" s="82">
        <f>COUNTIF($K43:$AO43,"k")</f>
        <v>0</v>
      </c>
      <c r="BB43" s="82">
        <f>COUNTIF($K43:$AO43,"l")</f>
        <v>0</v>
      </c>
      <c r="BC43" s="82">
        <f>COUNTIF($K43:$AO43,"m")</f>
        <v>0</v>
      </c>
      <c r="BD43" s="82">
        <f>COUNTIF($K43:$AO43,"n")</f>
        <v>0</v>
      </c>
      <c r="BE43" s="82">
        <f>COUNTIF($K43:$AO43,"o")</f>
        <v>0</v>
      </c>
      <c r="BF43" s="82" t="str">
        <f t="shared" si="10"/>
        <v>0</v>
      </c>
      <c r="BG43" s="82" t="str">
        <f t="shared" si="11"/>
        <v>0</v>
      </c>
      <c r="BH43" s="82" t="str">
        <f t="shared" si="12"/>
        <v>0</v>
      </c>
      <c r="BI43" s="82" t="str">
        <f t="shared" si="13"/>
        <v>0</v>
      </c>
      <c r="BJ43" s="82" t="str">
        <f t="shared" si="14"/>
        <v>0</v>
      </c>
      <c r="BK43" s="82" t="str">
        <f t="shared" si="15"/>
        <v>0</v>
      </c>
      <c r="BL43" s="82" t="str">
        <f t="shared" si="16"/>
        <v>0</v>
      </c>
      <c r="BM43" s="82" t="str">
        <f t="shared" si="17"/>
        <v>0</v>
      </c>
      <c r="BN43" s="82" t="str">
        <f t="shared" si="18"/>
        <v>0</v>
      </c>
      <c r="BO43" s="82" t="str">
        <f t="shared" si="19"/>
        <v>0</v>
      </c>
      <c r="BP43" s="82" t="str">
        <f t="shared" si="20"/>
        <v>0</v>
      </c>
      <c r="BQ43" s="82" t="str">
        <f t="shared" si="21"/>
        <v>0</v>
      </c>
      <c r="BR43" s="82" t="str">
        <f t="shared" si="22"/>
        <v>0</v>
      </c>
      <c r="BS43" s="82" t="str">
        <f t="shared" si="23"/>
        <v>0</v>
      </c>
      <c r="BT43" s="82" t="str">
        <f t="shared" si="24"/>
        <v>0</v>
      </c>
      <c r="BW43" s="127"/>
    </row>
    <row r="44" spans="1:75" ht="21" customHeight="1" thickBot="1" x14ac:dyDescent="0.35">
      <c r="A44" s="29"/>
      <c r="B44" s="139" t="s">
        <v>65</v>
      </c>
      <c r="C44" s="126">
        <v>0.35416666666666669</v>
      </c>
      <c r="D44" s="217" t="s">
        <v>291</v>
      </c>
      <c r="E44" s="218"/>
      <c r="F44" s="140"/>
      <c r="G44" s="140"/>
      <c r="H44" s="163"/>
      <c r="I44" s="164"/>
      <c r="J44" s="165"/>
      <c r="K44" s="167"/>
      <c r="L44" s="166"/>
      <c r="M44" s="166"/>
      <c r="N44" s="166"/>
      <c r="O44" s="166"/>
      <c r="P44" s="166"/>
      <c r="Q44" s="167"/>
      <c r="R44" s="167"/>
      <c r="S44" s="166"/>
      <c r="T44" s="166"/>
      <c r="U44" s="166"/>
      <c r="V44" s="166"/>
      <c r="W44" s="166"/>
      <c r="X44" s="167"/>
      <c r="Y44" s="167"/>
      <c r="Z44" s="166"/>
      <c r="AA44" s="166"/>
      <c r="AB44" s="166"/>
      <c r="AC44" s="166"/>
      <c r="AD44" s="166"/>
      <c r="AE44" s="167"/>
      <c r="AF44" s="167"/>
      <c r="AG44" s="166"/>
      <c r="AH44" s="166"/>
      <c r="AI44" s="166"/>
      <c r="AJ44" s="166"/>
      <c r="AK44" s="166"/>
      <c r="AL44" s="167"/>
      <c r="AM44" s="167"/>
      <c r="AN44" s="166"/>
      <c r="AO44" s="166"/>
      <c r="AP44" s="80"/>
      <c r="AQ44" s="82">
        <f>COUNTIF($K44:$AO44,"a")</f>
        <v>0</v>
      </c>
      <c r="AR44" s="82">
        <f>COUNTIF($K44:$AO44,"b")</f>
        <v>0</v>
      </c>
      <c r="AS44" s="82">
        <f>COUNTIF($K44:$AO44,"c")</f>
        <v>0</v>
      </c>
      <c r="AT44" s="82">
        <f>COUNTIF($K44:$AO44,"d")</f>
        <v>0</v>
      </c>
      <c r="AU44" s="82">
        <f>COUNTIF($K44:$AO44,"e")</f>
        <v>0</v>
      </c>
      <c r="AV44" s="82">
        <f>COUNTIF($K44:$AO44,"f")</f>
        <v>0</v>
      </c>
      <c r="AW44" s="82">
        <f>COUNTIF($K44:$AO44,"g")</f>
        <v>0</v>
      </c>
      <c r="AX44" s="82">
        <f>COUNTIF($K44:$AO44,"h")</f>
        <v>0</v>
      </c>
      <c r="AY44" s="82">
        <f>COUNTIF($K44:$AO44,"i")</f>
        <v>0</v>
      </c>
      <c r="AZ44" s="82">
        <f>COUNTIF($K44:$AO44,"j")</f>
        <v>0</v>
      </c>
      <c r="BA44" s="82">
        <f>COUNTIF($K44:$AO44,"k")</f>
        <v>0</v>
      </c>
      <c r="BB44" s="82">
        <f>COUNTIF($K44:$AO44,"l")</f>
        <v>0</v>
      </c>
      <c r="BC44" s="82">
        <f>COUNTIF($K44:$AO44,"m")</f>
        <v>0</v>
      </c>
      <c r="BD44" s="82">
        <f>COUNTIF($K44:$AO44,"n")</f>
        <v>0</v>
      </c>
      <c r="BE44" s="82">
        <f>COUNTIF($K44:$AO44,"o")</f>
        <v>0</v>
      </c>
      <c r="BF44" s="82" t="str">
        <f t="shared" ref="BF44" si="27">IF(AQ44&gt;0,($G44*AQ44*$F$14),"0")</f>
        <v>0</v>
      </c>
      <c r="BG44" s="82" t="str">
        <f t="shared" ref="BG44" si="28">IF(AR44&gt;0,($G44*AR44*$F$15),"0")</f>
        <v>0</v>
      </c>
      <c r="BH44" s="82" t="str">
        <f t="shared" ref="BH44" si="29">IF(AS44&gt;0,($G44*AS44*$F$16),"0")</f>
        <v>0</v>
      </c>
      <c r="BI44" s="82" t="str">
        <f t="shared" ref="BI44" si="30">IF(AT44&gt;0,($G44*AT44*$F$17),"0")</f>
        <v>0</v>
      </c>
      <c r="BJ44" s="82" t="str">
        <f t="shared" ref="BJ44" si="31">IF(AU44&gt;0,($G44*AU44*$F$18),"0")</f>
        <v>0</v>
      </c>
      <c r="BK44" s="82" t="str">
        <f t="shared" ref="BK44" si="32">IF(AV44&gt;0,($G44*AV44*$F$19),"0")</f>
        <v>0</v>
      </c>
      <c r="BL44" s="82" t="str">
        <f t="shared" ref="BL44" si="33">IF(AW44&gt;0,($G44*AW44*$F$20),"0")</f>
        <v>0</v>
      </c>
      <c r="BM44" s="82" t="str">
        <f t="shared" ref="BM44" si="34">IF(AX44&gt;0,($G44*AX44*$F$21),"0")</f>
        <v>0</v>
      </c>
      <c r="BN44" s="82" t="str">
        <f t="shared" ref="BN44" si="35">IF(AY44&gt;0,($G44*AY44*$F$22),"0")</f>
        <v>0</v>
      </c>
      <c r="BO44" s="82" t="str">
        <f t="shared" ref="BO44" si="36">IF(AZ44&gt;0,($G44*AZ44*$F$23),"0")</f>
        <v>0</v>
      </c>
      <c r="BP44" s="82" t="str">
        <f t="shared" ref="BP44" si="37">IF(BA44&gt;0,($G44*BA44*$F$24),"0")</f>
        <v>0</v>
      </c>
      <c r="BQ44" s="82" t="str">
        <f t="shared" ref="BQ44" si="38">IF(BB44&gt;0,($G44*BB44*$F$25),"0")</f>
        <v>0</v>
      </c>
      <c r="BR44" s="82" t="str">
        <f t="shared" ref="BR44" si="39">IF(BC44&gt;0,($G44*BC44*$F$26),"0")</f>
        <v>0</v>
      </c>
      <c r="BS44" s="82" t="str">
        <f t="shared" ref="BS44" si="40">IF(BD44&gt;0,($G44*BD44*$F$27),"0")</f>
        <v>0</v>
      </c>
      <c r="BT44" s="82" t="str">
        <f t="shared" ref="BT44" si="41">IF(BE44&gt;0,($G44*BE44*$F$28),"0")</f>
        <v>0</v>
      </c>
      <c r="BW44" s="127"/>
    </row>
    <row r="45" spans="1:75" ht="21" customHeight="1" thickTop="1" thickBot="1" x14ac:dyDescent="0.35">
      <c r="A45" s="28"/>
      <c r="B45" s="139" t="s">
        <v>65</v>
      </c>
      <c r="C45" s="126">
        <v>0.375</v>
      </c>
      <c r="D45" s="215" t="s">
        <v>356</v>
      </c>
      <c r="E45" s="216"/>
      <c r="F45" s="140"/>
      <c r="G45" s="140"/>
      <c r="H45" s="163"/>
      <c r="I45" s="164"/>
      <c r="J45" s="165"/>
      <c r="K45" s="167"/>
      <c r="L45" s="166"/>
      <c r="M45" s="166"/>
      <c r="N45" s="166"/>
      <c r="O45" s="166"/>
      <c r="P45" s="166"/>
      <c r="Q45" s="167"/>
      <c r="R45" s="167"/>
      <c r="S45" s="166"/>
      <c r="T45" s="166"/>
      <c r="U45" s="166"/>
      <c r="V45" s="166"/>
      <c r="W45" s="166"/>
      <c r="X45" s="167"/>
      <c r="Y45" s="167"/>
      <c r="Z45" s="166"/>
      <c r="AA45" s="166"/>
      <c r="AB45" s="166"/>
      <c r="AC45" s="166"/>
      <c r="AD45" s="166"/>
      <c r="AE45" s="167"/>
      <c r="AF45" s="167"/>
      <c r="AG45" s="166"/>
      <c r="AH45" s="166"/>
      <c r="AI45" s="166"/>
      <c r="AJ45" s="166"/>
      <c r="AK45" s="166"/>
      <c r="AL45" s="167"/>
      <c r="AM45" s="167"/>
      <c r="AN45" s="166"/>
      <c r="AO45" s="166"/>
      <c r="AP45" s="80"/>
      <c r="AQ45" s="82">
        <f>COUNTIF($K45:$AO45,"a")</f>
        <v>0</v>
      </c>
      <c r="AR45" s="82">
        <f>COUNTIF($K45:$AO45,"b")</f>
        <v>0</v>
      </c>
      <c r="AS45" s="82">
        <f>COUNTIF($K45:$AO45,"c")</f>
        <v>0</v>
      </c>
      <c r="AT45" s="82">
        <f>COUNTIF($K45:$AO45,"d")</f>
        <v>0</v>
      </c>
      <c r="AU45" s="82">
        <f>COUNTIF($K45:$AO45,"e")</f>
        <v>0</v>
      </c>
      <c r="AV45" s="82">
        <f>COUNTIF($K45:$AO45,"f")</f>
        <v>0</v>
      </c>
      <c r="AW45" s="82">
        <f>COUNTIF($K45:$AO45,"g")</f>
        <v>0</v>
      </c>
      <c r="AX45" s="82">
        <f>COUNTIF($K45:$AO45,"h")</f>
        <v>0</v>
      </c>
      <c r="AY45" s="82">
        <f>COUNTIF($K45:$AO45,"i")</f>
        <v>0</v>
      </c>
      <c r="AZ45" s="82">
        <f>COUNTIF($K45:$AO45,"j")</f>
        <v>0</v>
      </c>
      <c r="BA45" s="82">
        <f>COUNTIF($K45:$AO45,"k")</f>
        <v>0</v>
      </c>
      <c r="BB45" s="82">
        <f>COUNTIF($K45:$AO45,"l")</f>
        <v>0</v>
      </c>
      <c r="BC45" s="82">
        <f>COUNTIF($K45:$AO45,"m")</f>
        <v>0</v>
      </c>
      <c r="BD45" s="82">
        <f>COUNTIF($K45:$AO45,"n")</f>
        <v>0</v>
      </c>
      <c r="BE45" s="82">
        <f>COUNTIF($K45:$AO45,"o")</f>
        <v>0</v>
      </c>
      <c r="BF45" s="82" t="str">
        <f t="shared" si="10"/>
        <v>0</v>
      </c>
      <c r="BG45" s="82" t="str">
        <f t="shared" si="11"/>
        <v>0</v>
      </c>
      <c r="BH45" s="82" t="str">
        <f t="shared" si="12"/>
        <v>0</v>
      </c>
      <c r="BI45" s="82" t="str">
        <f t="shared" si="13"/>
        <v>0</v>
      </c>
      <c r="BJ45" s="82" t="str">
        <f t="shared" si="14"/>
        <v>0</v>
      </c>
      <c r="BK45" s="82" t="str">
        <f t="shared" si="15"/>
        <v>0</v>
      </c>
      <c r="BL45" s="82" t="str">
        <f t="shared" si="16"/>
        <v>0</v>
      </c>
      <c r="BM45" s="82" t="str">
        <f t="shared" si="17"/>
        <v>0</v>
      </c>
      <c r="BN45" s="82" t="str">
        <f t="shared" si="18"/>
        <v>0</v>
      </c>
      <c r="BO45" s="82" t="str">
        <f t="shared" si="19"/>
        <v>0</v>
      </c>
      <c r="BP45" s="82" t="str">
        <f t="shared" si="20"/>
        <v>0</v>
      </c>
      <c r="BQ45" s="82" t="str">
        <f t="shared" si="21"/>
        <v>0</v>
      </c>
      <c r="BR45" s="82" t="str">
        <f t="shared" si="22"/>
        <v>0</v>
      </c>
      <c r="BS45" s="82" t="str">
        <f t="shared" si="23"/>
        <v>0</v>
      </c>
      <c r="BT45" s="82" t="str">
        <f t="shared" si="24"/>
        <v>0</v>
      </c>
      <c r="BW45" s="127"/>
    </row>
    <row r="46" spans="1:75" ht="21" customHeight="1" thickBot="1" x14ac:dyDescent="0.35">
      <c r="A46" s="28"/>
      <c r="B46" s="141" t="s">
        <v>66</v>
      </c>
      <c r="C46" s="142">
        <v>0.41597222222222219</v>
      </c>
      <c r="D46" s="142" t="s">
        <v>238</v>
      </c>
      <c r="E46" s="142" t="s">
        <v>252</v>
      </c>
      <c r="F46" s="145">
        <v>312</v>
      </c>
      <c r="G46" s="143">
        <f>$F46*'Campaign Total'!$F$49</f>
        <v>327.60000000000002</v>
      </c>
      <c r="H46" s="163">
        <f t="shared" ref="H46" si="42">SUM(AQ46:BE46)</f>
        <v>0</v>
      </c>
      <c r="I46" s="164">
        <f t="shared" ref="I46" si="43">SUM(BF46:BT46)</f>
        <v>0</v>
      </c>
      <c r="J46" s="165"/>
      <c r="K46" s="170"/>
      <c r="L46" s="166"/>
      <c r="M46" s="166"/>
      <c r="N46" s="166"/>
      <c r="O46" s="166"/>
      <c r="P46" s="166"/>
      <c r="Q46" s="170"/>
      <c r="R46" s="170"/>
      <c r="S46" s="166"/>
      <c r="T46" s="166"/>
      <c r="U46" s="166"/>
      <c r="V46" s="166"/>
      <c r="W46" s="166"/>
      <c r="X46" s="170"/>
      <c r="Y46" s="170"/>
      <c r="Z46" s="166"/>
      <c r="AA46" s="166"/>
      <c r="AB46" s="166"/>
      <c r="AC46" s="166"/>
      <c r="AD46" s="166"/>
      <c r="AE46" s="170"/>
      <c r="AF46" s="170"/>
      <c r="AG46" s="166"/>
      <c r="AH46" s="166"/>
      <c r="AI46" s="166"/>
      <c r="AJ46" s="166"/>
      <c r="AK46" s="166"/>
      <c r="AL46" s="170"/>
      <c r="AM46" s="170"/>
      <c r="AN46" s="166"/>
      <c r="AO46" s="166"/>
      <c r="AP46" s="80"/>
      <c r="AQ46" s="82">
        <f>COUNTIF($K46:$AO46,"a")</f>
        <v>0</v>
      </c>
      <c r="AR46" s="82">
        <f>COUNTIF($K46:$AO46,"b")</f>
        <v>0</v>
      </c>
      <c r="AS46" s="82">
        <f>COUNTIF($K46:$AO46,"c")</f>
        <v>0</v>
      </c>
      <c r="AT46" s="82">
        <f>COUNTIF($K46:$AO46,"d")</f>
        <v>0</v>
      </c>
      <c r="AU46" s="82">
        <f>COUNTIF($K46:$AO46,"e")</f>
        <v>0</v>
      </c>
      <c r="AV46" s="82">
        <f>COUNTIF($K46:$AO46,"f")</f>
        <v>0</v>
      </c>
      <c r="AW46" s="82">
        <f>COUNTIF($K46:$AO46,"g")</f>
        <v>0</v>
      </c>
      <c r="AX46" s="82">
        <f>COUNTIF($K46:$AO46,"h")</f>
        <v>0</v>
      </c>
      <c r="AY46" s="82">
        <f>COUNTIF($K46:$AO46,"i")</f>
        <v>0</v>
      </c>
      <c r="AZ46" s="82">
        <f>COUNTIF($K46:$AO46,"j")</f>
        <v>0</v>
      </c>
      <c r="BA46" s="82">
        <f>COUNTIF($K46:$AO46,"k")</f>
        <v>0</v>
      </c>
      <c r="BB46" s="82">
        <f>COUNTIF($K46:$AO46,"l")</f>
        <v>0</v>
      </c>
      <c r="BC46" s="82">
        <f>COUNTIF($K46:$AO46,"m")</f>
        <v>0</v>
      </c>
      <c r="BD46" s="82">
        <f>COUNTIF($K46:$AO46,"n")</f>
        <v>0</v>
      </c>
      <c r="BE46" s="82">
        <f>COUNTIF($K46:$AO46,"o")</f>
        <v>0</v>
      </c>
      <c r="BF46" s="82" t="str">
        <f t="shared" si="10"/>
        <v>0</v>
      </c>
      <c r="BG46" s="82" t="str">
        <f t="shared" si="11"/>
        <v>0</v>
      </c>
      <c r="BH46" s="82" t="str">
        <f t="shared" si="12"/>
        <v>0</v>
      </c>
      <c r="BI46" s="82" t="str">
        <f t="shared" si="13"/>
        <v>0</v>
      </c>
      <c r="BJ46" s="82" t="str">
        <f t="shared" si="14"/>
        <v>0</v>
      </c>
      <c r="BK46" s="82" t="str">
        <f t="shared" si="15"/>
        <v>0</v>
      </c>
      <c r="BL46" s="82" t="str">
        <f t="shared" si="16"/>
        <v>0</v>
      </c>
      <c r="BM46" s="82" t="str">
        <f t="shared" si="17"/>
        <v>0</v>
      </c>
      <c r="BN46" s="82" t="str">
        <f t="shared" si="18"/>
        <v>0</v>
      </c>
      <c r="BO46" s="82" t="str">
        <f t="shared" si="19"/>
        <v>0</v>
      </c>
      <c r="BP46" s="82" t="str">
        <f t="shared" si="20"/>
        <v>0</v>
      </c>
      <c r="BQ46" s="82" t="str">
        <f t="shared" si="21"/>
        <v>0</v>
      </c>
      <c r="BR46" s="82" t="str">
        <f t="shared" si="22"/>
        <v>0</v>
      </c>
      <c r="BS46" s="82" t="str">
        <f t="shared" si="23"/>
        <v>0</v>
      </c>
      <c r="BT46" s="82" t="str">
        <f t="shared" si="24"/>
        <v>0</v>
      </c>
      <c r="BW46" s="127"/>
    </row>
    <row r="47" spans="1:75" ht="21" customHeight="1" thickTop="1" thickBot="1" x14ac:dyDescent="0.35">
      <c r="A47" s="28"/>
      <c r="B47" s="139" t="s">
        <v>65</v>
      </c>
      <c r="C47" s="126">
        <v>0.41666666666666669</v>
      </c>
      <c r="D47" s="215" t="s">
        <v>357</v>
      </c>
      <c r="E47" s="216"/>
      <c r="F47" s="140"/>
      <c r="G47" s="140"/>
      <c r="H47" s="163"/>
      <c r="I47" s="164"/>
      <c r="J47" s="165"/>
      <c r="K47" s="167"/>
      <c r="L47" s="166"/>
      <c r="M47" s="166"/>
      <c r="N47" s="166"/>
      <c r="O47" s="166"/>
      <c r="P47" s="166"/>
      <c r="Q47" s="167"/>
      <c r="R47" s="167"/>
      <c r="S47" s="166"/>
      <c r="T47" s="166"/>
      <c r="U47" s="166"/>
      <c r="V47" s="166"/>
      <c r="W47" s="166"/>
      <c r="X47" s="167"/>
      <c r="Y47" s="167"/>
      <c r="Z47" s="166"/>
      <c r="AA47" s="166"/>
      <c r="AB47" s="166"/>
      <c r="AC47" s="166"/>
      <c r="AD47" s="166"/>
      <c r="AE47" s="167"/>
      <c r="AF47" s="167"/>
      <c r="AG47" s="166"/>
      <c r="AH47" s="166"/>
      <c r="AI47" s="166"/>
      <c r="AJ47" s="166"/>
      <c r="AK47" s="166"/>
      <c r="AL47" s="167"/>
      <c r="AM47" s="167"/>
      <c r="AN47" s="166"/>
      <c r="AO47" s="166"/>
      <c r="AP47" s="80"/>
      <c r="AQ47" s="82">
        <f>COUNTIF($K47:$AO47,"a")</f>
        <v>0</v>
      </c>
      <c r="AR47" s="82">
        <f>COUNTIF($K47:$AO47,"b")</f>
        <v>0</v>
      </c>
      <c r="AS47" s="82">
        <f>COUNTIF($K47:$AO47,"c")</f>
        <v>0</v>
      </c>
      <c r="AT47" s="82">
        <f>COUNTIF($K47:$AO47,"d")</f>
        <v>0</v>
      </c>
      <c r="AU47" s="82">
        <f>COUNTIF($K47:$AO47,"e")</f>
        <v>0</v>
      </c>
      <c r="AV47" s="82">
        <f>COUNTIF($K47:$AO47,"f")</f>
        <v>0</v>
      </c>
      <c r="AW47" s="82">
        <f>COUNTIF($K47:$AO47,"g")</f>
        <v>0</v>
      </c>
      <c r="AX47" s="82">
        <f>COUNTIF($K47:$AO47,"h")</f>
        <v>0</v>
      </c>
      <c r="AY47" s="82">
        <f>COUNTIF($K47:$AO47,"i")</f>
        <v>0</v>
      </c>
      <c r="AZ47" s="82">
        <f>COUNTIF($K47:$AO47,"j")</f>
        <v>0</v>
      </c>
      <c r="BA47" s="82">
        <f>COUNTIF($K47:$AO47,"k")</f>
        <v>0</v>
      </c>
      <c r="BB47" s="82">
        <f>COUNTIF($K47:$AO47,"l")</f>
        <v>0</v>
      </c>
      <c r="BC47" s="82">
        <f>COUNTIF($K47:$AO47,"m")</f>
        <v>0</v>
      </c>
      <c r="BD47" s="82">
        <f>COUNTIF($K47:$AO47,"n")</f>
        <v>0</v>
      </c>
      <c r="BE47" s="82">
        <f>COUNTIF($K47:$AO47,"o")</f>
        <v>0</v>
      </c>
      <c r="BF47" s="82" t="str">
        <f t="shared" si="10"/>
        <v>0</v>
      </c>
      <c r="BG47" s="82" t="str">
        <f t="shared" si="11"/>
        <v>0</v>
      </c>
      <c r="BH47" s="82" t="str">
        <f t="shared" si="12"/>
        <v>0</v>
      </c>
      <c r="BI47" s="82" t="str">
        <f t="shared" si="13"/>
        <v>0</v>
      </c>
      <c r="BJ47" s="82" t="str">
        <f t="shared" si="14"/>
        <v>0</v>
      </c>
      <c r="BK47" s="82" t="str">
        <f t="shared" si="15"/>
        <v>0</v>
      </c>
      <c r="BL47" s="82" t="str">
        <f t="shared" si="16"/>
        <v>0</v>
      </c>
      <c r="BM47" s="82" t="str">
        <f t="shared" si="17"/>
        <v>0</v>
      </c>
      <c r="BN47" s="82" t="str">
        <f t="shared" si="18"/>
        <v>0</v>
      </c>
      <c r="BO47" s="82" t="str">
        <f t="shared" si="19"/>
        <v>0</v>
      </c>
      <c r="BP47" s="82" t="str">
        <f t="shared" si="20"/>
        <v>0</v>
      </c>
      <c r="BQ47" s="82" t="str">
        <f t="shared" si="21"/>
        <v>0</v>
      </c>
      <c r="BR47" s="82" t="str">
        <f t="shared" si="22"/>
        <v>0</v>
      </c>
      <c r="BS47" s="82" t="str">
        <f t="shared" si="23"/>
        <v>0</v>
      </c>
      <c r="BT47" s="82" t="str">
        <f t="shared" si="24"/>
        <v>0</v>
      </c>
      <c r="BW47" s="127"/>
    </row>
    <row r="48" spans="1:75" ht="21" customHeight="1" thickBot="1" x14ac:dyDescent="0.35">
      <c r="A48" s="28"/>
      <c r="B48" s="141" t="s">
        <v>66</v>
      </c>
      <c r="C48" s="142">
        <v>0.45763888888888887</v>
      </c>
      <c r="D48" s="142" t="s">
        <v>239</v>
      </c>
      <c r="E48" s="142" t="s">
        <v>253</v>
      </c>
      <c r="F48" s="143">
        <v>185</v>
      </c>
      <c r="G48" s="143">
        <f>$F48*'Campaign Total'!$F$49</f>
        <v>194.25</v>
      </c>
      <c r="H48" s="163">
        <f t="shared" ref="H48" si="44">SUM(AQ48:BE48)</f>
        <v>0</v>
      </c>
      <c r="I48" s="164">
        <f t="shared" ref="I48" si="45">SUM(BF48:BT48)</f>
        <v>0</v>
      </c>
      <c r="J48" s="165"/>
      <c r="K48" s="170"/>
      <c r="L48" s="166"/>
      <c r="M48" s="166"/>
      <c r="N48" s="166"/>
      <c r="O48" s="166"/>
      <c r="P48" s="166"/>
      <c r="Q48" s="170"/>
      <c r="R48" s="170"/>
      <c r="S48" s="166"/>
      <c r="T48" s="166"/>
      <c r="U48" s="166"/>
      <c r="V48" s="166"/>
      <c r="W48" s="166"/>
      <c r="X48" s="170"/>
      <c r="Y48" s="170"/>
      <c r="Z48" s="166"/>
      <c r="AA48" s="166"/>
      <c r="AB48" s="166"/>
      <c r="AC48" s="166"/>
      <c r="AD48" s="166"/>
      <c r="AE48" s="170"/>
      <c r="AF48" s="170"/>
      <c r="AG48" s="166"/>
      <c r="AH48" s="166"/>
      <c r="AI48" s="166"/>
      <c r="AJ48" s="166"/>
      <c r="AK48" s="166"/>
      <c r="AL48" s="170"/>
      <c r="AM48" s="170"/>
      <c r="AN48" s="166"/>
      <c r="AO48" s="166"/>
      <c r="AP48" s="80"/>
      <c r="AQ48" s="82">
        <f>COUNTIF($K48:$AO48,"a")</f>
        <v>0</v>
      </c>
      <c r="AR48" s="82">
        <f>COUNTIF($K48:$AO48,"b")</f>
        <v>0</v>
      </c>
      <c r="AS48" s="82">
        <f>COUNTIF($K48:$AO48,"c")</f>
        <v>0</v>
      </c>
      <c r="AT48" s="82">
        <f>COUNTIF($K48:$AO48,"d")</f>
        <v>0</v>
      </c>
      <c r="AU48" s="82">
        <f>COUNTIF($K48:$AO48,"e")</f>
        <v>0</v>
      </c>
      <c r="AV48" s="82">
        <f>COUNTIF($K48:$AO48,"f")</f>
        <v>0</v>
      </c>
      <c r="AW48" s="82">
        <f>COUNTIF($K48:$AO48,"g")</f>
        <v>0</v>
      </c>
      <c r="AX48" s="82">
        <f>COUNTIF($K48:$AO48,"h")</f>
        <v>0</v>
      </c>
      <c r="AY48" s="82">
        <f>COUNTIF($K48:$AO48,"i")</f>
        <v>0</v>
      </c>
      <c r="AZ48" s="82">
        <f>COUNTIF($K48:$AO48,"j")</f>
        <v>0</v>
      </c>
      <c r="BA48" s="82">
        <f>COUNTIF($K48:$AO48,"k")</f>
        <v>0</v>
      </c>
      <c r="BB48" s="82">
        <f>COUNTIF($K48:$AO48,"l")</f>
        <v>0</v>
      </c>
      <c r="BC48" s="82">
        <f>COUNTIF($K48:$AO48,"m")</f>
        <v>0</v>
      </c>
      <c r="BD48" s="82">
        <f>COUNTIF($K48:$AO48,"n")</f>
        <v>0</v>
      </c>
      <c r="BE48" s="82">
        <f>COUNTIF($K48:$AO48,"o")</f>
        <v>0</v>
      </c>
      <c r="BF48" s="82" t="str">
        <f t="shared" si="10"/>
        <v>0</v>
      </c>
      <c r="BG48" s="82" t="str">
        <f t="shared" si="11"/>
        <v>0</v>
      </c>
      <c r="BH48" s="82" t="str">
        <f t="shared" si="12"/>
        <v>0</v>
      </c>
      <c r="BI48" s="82" t="str">
        <f t="shared" si="13"/>
        <v>0</v>
      </c>
      <c r="BJ48" s="82" t="str">
        <f t="shared" si="14"/>
        <v>0</v>
      </c>
      <c r="BK48" s="82" t="str">
        <f t="shared" si="15"/>
        <v>0</v>
      </c>
      <c r="BL48" s="82" t="str">
        <f t="shared" si="16"/>
        <v>0</v>
      </c>
      <c r="BM48" s="82" t="str">
        <f t="shared" si="17"/>
        <v>0</v>
      </c>
      <c r="BN48" s="82" t="str">
        <f t="shared" si="18"/>
        <v>0</v>
      </c>
      <c r="BO48" s="82" t="str">
        <f t="shared" si="19"/>
        <v>0</v>
      </c>
      <c r="BP48" s="82" t="str">
        <f t="shared" si="20"/>
        <v>0</v>
      </c>
      <c r="BQ48" s="82" t="str">
        <f t="shared" si="21"/>
        <v>0</v>
      </c>
      <c r="BR48" s="82" t="str">
        <f t="shared" si="22"/>
        <v>0</v>
      </c>
      <c r="BS48" s="82" t="str">
        <f t="shared" si="23"/>
        <v>0</v>
      </c>
      <c r="BT48" s="82" t="str">
        <f t="shared" si="24"/>
        <v>0</v>
      </c>
      <c r="BW48" s="127"/>
    </row>
    <row r="49" spans="1:75" ht="38.25" thickBot="1" x14ac:dyDescent="0.35">
      <c r="A49" s="29"/>
      <c r="B49" s="139" t="s">
        <v>65</v>
      </c>
      <c r="C49" s="126">
        <v>0.45833333333333331</v>
      </c>
      <c r="D49" s="161" t="s">
        <v>350</v>
      </c>
      <c r="E49" s="161" t="s">
        <v>349</v>
      </c>
      <c r="F49" s="140"/>
      <c r="G49" s="140"/>
      <c r="H49" s="163"/>
      <c r="I49" s="164"/>
      <c r="J49" s="165"/>
      <c r="K49" s="167"/>
      <c r="L49" s="166"/>
      <c r="M49" s="166"/>
      <c r="N49" s="166"/>
      <c r="O49" s="166"/>
      <c r="P49" s="166"/>
      <c r="Q49" s="167"/>
      <c r="R49" s="167"/>
      <c r="S49" s="166"/>
      <c r="T49" s="166"/>
      <c r="U49" s="166"/>
      <c r="V49" s="166"/>
      <c r="W49" s="166"/>
      <c r="X49" s="167"/>
      <c r="Y49" s="167"/>
      <c r="Z49" s="166"/>
      <c r="AA49" s="166"/>
      <c r="AB49" s="166"/>
      <c r="AC49" s="166"/>
      <c r="AD49" s="166"/>
      <c r="AE49" s="167"/>
      <c r="AF49" s="167"/>
      <c r="AG49" s="166"/>
      <c r="AH49" s="166"/>
      <c r="AI49" s="166"/>
      <c r="AJ49" s="166"/>
      <c r="AK49" s="166"/>
      <c r="AL49" s="167"/>
      <c r="AM49" s="167"/>
      <c r="AN49" s="166"/>
      <c r="AO49" s="166"/>
      <c r="AP49" s="80"/>
      <c r="AQ49" s="82">
        <f>COUNTIF($K49:$AO49,"a")</f>
        <v>0</v>
      </c>
      <c r="AR49" s="82">
        <f>COUNTIF($K49:$AO49,"b")</f>
        <v>0</v>
      </c>
      <c r="AS49" s="82">
        <f>COUNTIF($K49:$AO49,"c")</f>
        <v>0</v>
      </c>
      <c r="AT49" s="82">
        <f>COUNTIF($K49:$AO49,"d")</f>
        <v>0</v>
      </c>
      <c r="AU49" s="82">
        <f>COUNTIF($K49:$AO49,"e")</f>
        <v>0</v>
      </c>
      <c r="AV49" s="82">
        <f>COUNTIF($K49:$AO49,"f")</f>
        <v>0</v>
      </c>
      <c r="AW49" s="82">
        <f>COUNTIF($K49:$AO49,"g")</f>
        <v>0</v>
      </c>
      <c r="AX49" s="82">
        <f>COUNTIF($K49:$AO49,"h")</f>
        <v>0</v>
      </c>
      <c r="AY49" s="82">
        <f>COUNTIF($K49:$AO49,"i")</f>
        <v>0</v>
      </c>
      <c r="AZ49" s="82">
        <f>COUNTIF($K49:$AO49,"j")</f>
        <v>0</v>
      </c>
      <c r="BA49" s="82">
        <f>COUNTIF($K49:$AO49,"k")</f>
        <v>0</v>
      </c>
      <c r="BB49" s="82">
        <f>COUNTIF($K49:$AO49,"l")</f>
        <v>0</v>
      </c>
      <c r="BC49" s="82">
        <f>COUNTIF($K49:$AO49,"m")</f>
        <v>0</v>
      </c>
      <c r="BD49" s="82">
        <f>COUNTIF($K49:$AO49,"n")</f>
        <v>0</v>
      </c>
      <c r="BE49" s="82">
        <f>COUNTIF($K49:$AO49,"o")</f>
        <v>0</v>
      </c>
      <c r="BF49" s="82" t="str">
        <f t="shared" si="10"/>
        <v>0</v>
      </c>
      <c r="BG49" s="82" t="str">
        <f t="shared" si="11"/>
        <v>0</v>
      </c>
      <c r="BH49" s="82" t="str">
        <f t="shared" si="12"/>
        <v>0</v>
      </c>
      <c r="BI49" s="82" t="str">
        <f t="shared" si="13"/>
        <v>0</v>
      </c>
      <c r="BJ49" s="82" t="str">
        <f t="shared" si="14"/>
        <v>0</v>
      </c>
      <c r="BK49" s="82" t="str">
        <f t="shared" si="15"/>
        <v>0</v>
      </c>
      <c r="BL49" s="82" t="str">
        <f t="shared" si="16"/>
        <v>0</v>
      </c>
      <c r="BM49" s="82" t="str">
        <f t="shared" si="17"/>
        <v>0</v>
      </c>
      <c r="BN49" s="82" t="str">
        <f t="shared" si="18"/>
        <v>0</v>
      </c>
      <c r="BO49" s="82" t="str">
        <f t="shared" si="19"/>
        <v>0</v>
      </c>
      <c r="BP49" s="82" t="str">
        <f t="shared" si="20"/>
        <v>0</v>
      </c>
      <c r="BQ49" s="82" t="str">
        <f t="shared" si="21"/>
        <v>0</v>
      </c>
      <c r="BR49" s="82" t="str">
        <f t="shared" si="22"/>
        <v>0</v>
      </c>
      <c r="BS49" s="82" t="str">
        <f t="shared" si="23"/>
        <v>0</v>
      </c>
      <c r="BT49" s="82" t="str">
        <f t="shared" si="24"/>
        <v>0</v>
      </c>
      <c r="BW49" s="127"/>
    </row>
    <row r="50" spans="1:75" ht="21" customHeight="1" thickBot="1" x14ac:dyDescent="0.35">
      <c r="A50" s="29"/>
      <c r="B50" s="141" t="s">
        <v>66</v>
      </c>
      <c r="C50" s="142">
        <v>0.47847222222222219</v>
      </c>
      <c r="D50" s="142" t="s">
        <v>240</v>
      </c>
      <c r="E50" s="142" t="s">
        <v>254</v>
      </c>
      <c r="F50" s="143">
        <v>152</v>
      </c>
      <c r="G50" s="145">
        <f>$F50*'Campaign Total'!$F$49</f>
        <v>159.6</v>
      </c>
      <c r="H50" s="163">
        <f t="shared" si="25"/>
        <v>0</v>
      </c>
      <c r="I50" s="164">
        <f t="shared" si="26"/>
        <v>0</v>
      </c>
      <c r="J50" s="165"/>
      <c r="K50" s="170"/>
      <c r="L50" s="166"/>
      <c r="M50" s="166"/>
      <c r="N50" s="166"/>
      <c r="O50" s="166"/>
      <c r="P50" s="166"/>
      <c r="Q50" s="170"/>
      <c r="R50" s="170"/>
      <c r="S50" s="166"/>
      <c r="T50" s="166"/>
      <c r="U50" s="166"/>
      <c r="V50" s="166"/>
      <c r="W50" s="166"/>
      <c r="X50" s="170"/>
      <c r="Y50" s="170"/>
      <c r="Z50" s="166"/>
      <c r="AA50" s="166"/>
      <c r="AB50" s="166"/>
      <c r="AC50" s="166"/>
      <c r="AD50" s="166"/>
      <c r="AE50" s="170"/>
      <c r="AF50" s="170"/>
      <c r="AG50" s="166"/>
      <c r="AH50" s="166"/>
      <c r="AI50" s="166"/>
      <c r="AJ50" s="166"/>
      <c r="AK50" s="166"/>
      <c r="AL50" s="170"/>
      <c r="AM50" s="170"/>
      <c r="AN50" s="166"/>
      <c r="AO50" s="166"/>
      <c r="AP50" s="80"/>
      <c r="AQ50" s="82">
        <f>COUNTIF($K50:$AO50,"a")</f>
        <v>0</v>
      </c>
      <c r="AR50" s="82">
        <f>COUNTIF($K50:$AO50,"b")</f>
        <v>0</v>
      </c>
      <c r="AS50" s="82">
        <f>COUNTIF($K50:$AO50,"c")</f>
        <v>0</v>
      </c>
      <c r="AT50" s="82">
        <f>COUNTIF($K50:$AO50,"d")</f>
        <v>0</v>
      </c>
      <c r="AU50" s="82">
        <f>COUNTIF($K50:$AO50,"e")</f>
        <v>0</v>
      </c>
      <c r="AV50" s="82">
        <f>COUNTIF($K50:$AO50,"f")</f>
        <v>0</v>
      </c>
      <c r="AW50" s="82">
        <f>COUNTIF($K50:$AO50,"g")</f>
        <v>0</v>
      </c>
      <c r="AX50" s="82">
        <f>COUNTIF($K50:$AO50,"h")</f>
        <v>0</v>
      </c>
      <c r="AY50" s="82">
        <f>COUNTIF($K50:$AO50,"i")</f>
        <v>0</v>
      </c>
      <c r="AZ50" s="82">
        <f>COUNTIF($K50:$AO50,"j")</f>
        <v>0</v>
      </c>
      <c r="BA50" s="82">
        <f>COUNTIF($K50:$AO50,"k")</f>
        <v>0</v>
      </c>
      <c r="BB50" s="82">
        <f>COUNTIF($K50:$AO50,"l")</f>
        <v>0</v>
      </c>
      <c r="BC50" s="82">
        <f>COUNTIF($K50:$AO50,"m")</f>
        <v>0</v>
      </c>
      <c r="BD50" s="82">
        <f>COUNTIF($K50:$AO50,"n")</f>
        <v>0</v>
      </c>
      <c r="BE50" s="82">
        <f>COUNTIF($K50:$AO50,"o")</f>
        <v>0</v>
      </c>
      <c r="BF50" s="82" t="str">
        <f t="shared" si="10"/>
        <v>0</v>
      </c>
      <c r="BG50" s="82" t="str">
        <f t="shared" si="11"/>
        <v>0</v>
      </c>
      <c r="BH50" s="82" t="str">
        <f t="shared" si="12"/>
        <v>0</v>
      </c>
      <c r="BI50" s="82" t="str">
        <f t="shared" si="13"/>
        <v>0</v>
      </c>
      <c r="BJ50" s="82" t="str">
        <f t="shared" si="14"/>
        <v>0</v>
      </c>
      <c r="BK50" s="82" t="str">
        <f t="shared" si="15"/>
        <v>0</v>
      </c>
      <c r="BL50" s="82" t="str">
        <f t="shared" si="16"/>
        <v>0</v>
      </c>
      <c r="BM50" s="82" t="str">
        <f t="shared" si="17"/>
        <v>0</v>
      </c>
      <c r="BN50" s="82" t="str">
        <f t="shared" si="18"/>
        <v>0</v>
      </c>
      <c r="BO50" s="82" t="str">
        <f t="shared" si="19"/>
        <v>0</v>
      </c>
      <c r="BP50" s="82" t="str">
        <f t="shared" si="20"/>
        <v>0</v>
      </c>
      <c r="BQ50" s="82" t="str">
        <f t="shared" si="21"/>
        <v>0</v>
      </c>
      <c r="BR50" s="82" t="str">
        <f t="shared" si="22"/>
        <v>0</v>
      </c>
      <c r="BS50" s="82" t="str">
        <f t="shared" si="23"/>
        <v>0</v>
      </c>
      <c r="BT50" s="82" t="str">
        <f t="shared" si="24"/>
        <v>0</v>
      </c>
      <c r="BW50" s="127"/>
    </row>
    <row r="51" spans="1:75" ht="21" customHeight="1" thickBot="1" x14ac:dyDescent="0.35">
      <c r="A51" s="29"/>
      <c r="B51" s="139" t="s">
        <v>65</v>
      </c>
      <c r="C51" s="126">
        <v>0.47916666666666669</v>
      </c>
      <c r="D51" s="217" t="s">
        <v>312</v>
      </c>
      <c r="E51" s="218"/>
      <c r="F51" s="140"/>
      <c r="G51" s="140"/>
      <c r="H51" s="163"/>
      <c r="I51" s="164"/>
      <c r="J51" s="165"/>
      <c r="K51" s="167"/>
      <c r="L51" s="166"/>
      <c r="M51" s="166"/>
      <c r="N51" s="166"/>
      <c r="O51" s="166"/>
      <c r="P51" s="166"/>
      <c r="Q51" s="167"/>
      <c r="R51" s="167"/>
      <c r="S51" s="166"/>
      <c r="T51" s="166"/>
      <c r="U51" s="166"/>
      <c r="V51" s="166"/>
      <c r="W51" s="166"/>
      <c r="X51" s="167"/>
      <c r="Y51" s="167"/>
      <c r="Z51" s="166"/>
      <c r="AA51" s="166"/>
      <c r="AB51" s="166"/>
      <c r="AC51" s="166"/>
      <c r="AD51" s="166"/>
      <c r="AE51" s="167"/>
      <c r="AF51" s="167"/>
      <c r="AG51" s="166"/>
      <c r="AH51" s="166"/>
      <c r="AI51" s="166"/>
      <c r="AJ51" s="166"/>
      <c r="AK51" s="166"/>
      <c r="AL51" s="167"/>
      <c r="AM51" s="167"/>
      <c r="AN51" s="166"/>
      <c r="AO51" s="166"/>
      <c r="AP51" s="80"/>
      <c r="AQ51" s="82">
        <f>COUNTIF($K51:$AO51,"a")</f>
        <v>0</v>
      </c>
      <c r="AR51" s="82">
        <f>COUNTIF($K51:$AO51,"b")</f>
        <v>0</v>
      </c>
      <c r="AS51" s="82">
        <f>COUNTIF($K51:$AO51,"c")</f>
        <v>0</v>
      </c>
      <c r="AT51" s="82">
        <f>COUNTIF($K51:$AO51,"d")</f>
        <v>0</v>
      </c>
      <c r="AU51" s="82">
        <f>COUNTIF($K51:$AO51,"e")</f>
        <v>0</v>
      </c>
      <c r="AV51" s="82">
        <f>COUNTIF($K51:$AO51,"f")</f>
        <v>0</v>
      </c>
      <c r="AW51" s="82">
        <f>COUNTIF($K51:$AO51,"g")</f>
        <v>0</v>
      </c>
      <c r="AX51" s="82">
        <f>COUNTIF($K51:$AO51,"h")</f>
        <v>0</v>
      </c>
      <c r="AY51" s="82">
        <f>COUNTIF($K51:$AO51,"i")</f>
        <v>0</v>
      </c>
      <c r="AZ51" s="82">
        <f>COUNTIF($K51:$AO51,"j")</f>
        <v>0</v>
      </c>
      <c r="BA51" s="82">
        <f>COUNTIF($K51:$AO51,"k")</f>
        <v>0</v>
      </c>
      <c r="BB51" s="82">
        <f>COUNTIF($K51:$AO51,"l")</f>
        <v>0</v>
      </c>
      <c r="BC51" s="82">
        <f>COUNTIF($K51:$AO51,"m")</f>
        <v>0</v>
      </c>
      <c r="BD51" s="82">
        <f>COUNTIF($K51:$AO51,"n")</f>
        <v>0</v>
      </c>
      <c r="BE51" s="82">
        <f>COUNTIF($K51:$AO51,"o")</f>
        <v>0</v>
      </c>
      <c r="BF51" s="82" t="str">
        <f t="shared" si="10"/>
        <v>0</v>
      </c>
      <c r="BG51" s="82" t="str">
        <f t="shared" si="11"/>
        <v>0</v>
      </c>
      <c r="BH51" s="82" t="str">
        <f t="shared" si="12"/>
        <v>0</v>
      </c>
      <c r="BI51" s="82" t="str">
        <f t="shared" si="13"/>
        <v>0</v>
      </c>
      <c r="BJ51" s="82" t="str">
        <f t="shared" si="14"/>
        <v>0</v>
      </c>
      <c r="BK51" s="82" t="str">
        <f t="shared" si="15"/>
        <v>0</v>
      </c>
      <c r="BL51" s="82" t="str">
        <f t="shared" si="16"/>
        <v>0</v>
      </c>
      <c r="BM51" s="82" t="str">
        <f t="shared" si="17"/>
        <v>0</v>
      </c>
      <c r="BN51" s="82" t="str">
        <f t="shared" si="18"/>
        <v>0</v>
      </c>
      <c r="BO51" s="82" t="str">
        <f t="shared" si="19"/>
        <v>0</v>
      </c>
      <c r="BP51" s="82" t="str">
        <f t="shared" si="20"/>
        <v>0</v>
      </c>
      <c r="BQ51" s="82" t="str">
        <f t="shared" si="21"/>
        <v>0</v>
      </c>
      <c r="BR51" s="82" t="str">
        <f t="shared" si="22"/>
        <v>0</v>
      </c>
      <c r="BS51" s="82" t="str">
        <f t="shared" si="23"/>
        <v>0</v>
      </c>
      <c r="BT51" s="82" t="str">
        <f t="shared" si="24"/>
        <v>0</v>
      </c>
      <c r="BW51" s="127"/>
    </row>
    <row r="52" spans="1:75" ht="21" customHeight="1" thickBot="1" x14ac:dyDescent="0.35">
      <c r="A52" s="29"/>
      <c r="B52" s="141" t="s">
        <v>66</v>
      </c>
      <c r="C52" s="142">
        <v>0.52013888888888882</v>
      </c>
      <c r="D52" s="142" t="s">
        <v>241</v>
      </c>
      <c r="E52" s="142" t="s">
        <v>255</v>
      </c>
      <c r="F52" s="143">
        <v>187</v>
      </c>
      <c r="G52" s="145">
        <f>$F52*'Campaign Total'!$F$49</f>
        <v>196.35</v>
      </c>
      <c r="H52" s="163">
        <f t="shared" ref="H52" si="46">SUM(AQ52:BE52)</f>
        <v>0</v>
      </c>
      <c r="I52" s="164">
        <f t="shared" ref="I52" si="47">SUM(BF52:BT52)</f>
        <v>0</v>
      </c>
      <c r="J52" s="165"/>
      <c r="K52" s="170"/>
      <c r="L52" s="166"/>
      <c r="M52" s="166"/>
      <c r="N52" s="166"/>
      <c r="O52" s="166"/>
      <c r="P52" s="166"/>
      <c r="Q52" s="170"/>
      <c r="R52" s="170"/>
      <c r="S52" s="166"/>
      <c r="T52" s="166"/>
      <c r="U52" s="166"/>
      <c r="V52" s="166"/>
      <c r="W52" s="166"/>
      <c r="X52" s="170"/>
      <c r="Y52" s="170"/>
      <c r="Z52" s="166"/>
      <c r="AA52" s="166"/>
      <c r="AB52" s="166"/>
      <c r="AC52" s="166"/>
      <c r="AD52" s="166"/>
      <c r="AE52" s="170"/>
      <c r="AF52" s="170"/>
      <c r="AG52" s="166"/>
      <c r="AH52" s="166"/>
      <c r="AI52" s="166"/>
      <c r="AJ52" s="166"/>
      <c r="AK52" s="166"/>
      <c r="AL52" s="170"/>
      <c r="AM52" s="170"/>
      <c r="AN52" s="166"/>
      <c r="AO52" s="166"/>
      <c r="AP52" s="80"/>
      <c r="AQ52" s="82">
        <f>COUNTIF($K52:$AO52,"a")</f>
        <v>0</v>
      </c>
      <c r="AR52" s="82">
        <f>COUNTIF($K52:$AO52,"b")</f>
        <v>0</v>
      </c>
      <c r="AS52" s="82">
        <f>COUNTIF($K52:$AO52,"c")</f>
        <v>0</v>
      </c>
      <c r="AT52" s="82">
        <f>COUNTIF($K52:$AO52,"d")</f>
        <v>0</v>
      </c>
      <c r="AU52" s="82">
        <f>COUNTIF($K52:$AO52,"e")</f>
        <v>0</v>
      </c>
      <c r="AV52" s="82">
        <f>COUNTIF($K52:$AO52,"f")</f>
        <v>0</v>
      </c>
      <c r="AW52" s="82">
        <f>COUNTIF($K52:$AO52,"g")</f>
        <v>0</v>
      </c>
      <c r="AX52" s="82">
        <f>COUNTIF($K52:$AO52,"h")</f>
        <v>0</v>
      </c>
      <c r="AY52" s="82">
        <f>COUNTIF($K52:$AO52,"i")</f>
        <v>0</v>
      </c>
      <c r="AZ52" s="82">
        <f>COUNTIF($K52:$AO52,"j")</f>
        <v>0</v>
      </c>
      <c r="BA52" s="82">
        <f>COUNTIF($K52:$AO52,"k")</f>
        <v>0</v>
      </c>
      <c r="BB52" s="82">
        <f>COUNTIF($K52:$AO52,"l")</f>
        <v>0</v>
      </c>
      <c r="BC52" s="82">
        <f>COUNTIF($K52:$AO52,"m")</f>
        <v>0</v>
      </c>
      <c r="BD52" s="82">
        <f>COUNTIF($K52:$AO52,"n")</f>
        <v>0</v>
      </c>
      <c r="BE52" s="82">
        <f>COUNTIF($K52:$AO52,"o")</f>
        <v>0</v>
      </c>
      <c r="BF52" s="82" t="str">
        <f t="shared" si="10"/>
        <v>0</v>
      </c>
      <c r="BG52" s="82" t="str">
        <f t="shared" si="11"/>
        <v>0</v>
      </c>
      <c r="BH52" s="82" t="str">
        <f t="shared" si="12"/>
        <v>0</v>
      </c>
      <c r="BI52" s="82" t="str">
        <f t="shared" si="13"/>
        <v>0</v>
      </c>
      <c r="BJ52" s="82" t="str">
        <f t="shared" si="14"/>
        <v>0</v>
      </c>
      <c r="BK52" s="82" t="str">
        <f t="shared" si="15"/>
        <v>0</v>
      </c>
      <c r="BL52" s="82" t="str">
        <f t="shared" si="16"/>
        <v>0</v>
      </c>
      <c r="BM52" s="82" t="str">
        <f t="shared" si="17"/>
        <v>0</v>
      </c>
      <c r="BN52" s="82" t="str">
        <f t="shared" si="18"/>
        <v>0</v>
      </c>
      <c r="BO52" s="82" t="str">
        <f t="shared" si="19"/>
        <v>0</v>
      </c>
      <c r="BP52" s="82" t="str">
        <f t="shared" si="20"/>
        <v>0</v>
      </c>
      <c r="BQ52" s="82" t="str">
        <f t="shared" si="21"/>
        <v>0</v>
      </c>
      <c r="BR52" s="82" t="str">
        <f t="shared" si="22"/>
        <v>0</v>
      </c>
      <c r="BS52" s="82" t="str">
        <f t="shared" si="23"/>
        <v>0</v>
      </c>
      <c r="BT52" s="82" t="str">
        <f t="shared" si="24"/>
        <v>0</v>
      </c>
      <c r="BW52" s="127"/>
    </row>
    <row r="53" spans="1:75" ht="21" customHeight="1" thickBot="1" x14ac:dyDescent="0.35">
      <c r="A53" s="29"/>
      <c r="B53" s="139" t="s">
        <v>65</v>
      </c>
      <c r="C53" s="126">
        <v>0.52083333333333337</v>
      </c>
      <c r="D53" s="221" t="s">
        <v>304</v>
      </c>
      <c r="E53" s="222"/>
      <c r="F53" s="140"/>
      <c r="G53" s="140"/>
      <c r="H53" s="163"/>
      <c r="I53" s="164"/>
      <c r="J53" s="165"/>
      <c r="K53" s="167"/>
      <c r="L53" s="166"/>
      <c r="M53" s="166"/>
      <c r="N53" s="166"/>
      <c r="O53" s="166"/>
      <c r="P53" s="166"/>
      <c r="Q53" s="167"/>
      <c r="R53" s="167"/>
      <c r="S53" s="166"/>
      <c r="T53" s="166"/>
      <c r="U53" s="166"/>
      <c r="V53" s="166"/>
      <c r="W53" s="166"/>
      <c r="X53" s="167"/>
      <c r="Y53" s="167"/>
      <c r="Z53" s="166"/>
      <c r="AA53" s="166"/>
      <c r="AB53" s="166"/>
      <c r="AC53" s="166"/>
      <c r="AD53" s="166"/>
      <c r="AE53" s="167"/>
      <c r="AF53" s="167"/>
      <c r="AG53" s="166"/>
      <c r="AH53" s="166"/>
      <c r="AI53" s="166"/>
      <c r="AJ53" s="166"/>
      <c r="AK53" s="166"/>
      <c r="AL53" s="167"/>
      <c r="AM53" s="167"/>
      <c r="AN53" s="166"/>
      <c r="AO53" s="166"/>
      <c r="AP53" s="80"/>
      <c r="AQ53" s="82">
        <f>COUNTIF($K53:$AO53,"a")</f>
        <v>0</v>
      </c>
      <c r="AR53" s="82">
        <f>COUNTIF($K53:$AO53,"b")</f>
        <v>0</v>
      </c>
      <c r="AS53" s="82">
        <f>COUNTIF($K53:$AO53,"c")</f>
        <v>0</v>
      </c>
      <c r="AT53" s="82">
        <f>COUNTIF($K53:$AO53,"d")</f>
        <v>0</v>
      </c>
      <c r="AU53" s="82">
        <f>COUNTIF($K53:$AO53,"e")</f>
        <v>0</v>
      </c>
      <c r="AV53" s="82">
        <f>COUNTIF($K53:$AO53,"f")</f>
        <v>0</v>
      </c>
      <c r="AW53" s="82">
        <f>COUNTIF($K53:$AO53,"g")</f>
        <v>0</v>
      </c>
      <c r="AX53" s="82">
        <f>COUNTIF($K53:$AO53,"h")</f>
        <v>0</v>
      </c>
      <c r="AY53" s="82">
        <f>COUNTIF($K53:$AO53,"i")</f>
        <v>0</v>
      </c>
      <c r="AZ53" s="82">
        <f>COUNTIF($K53:$AO53,"j")</f>
        <v>0</v>
      </c>
      <c r="BA53" s="82">
        <f>COUNTIF($K53:$AO53,"k")</f>
        <v>0</v>
      </c>
      <c r="BB53" s="82">
        <f>COUNTIF($K53:$AO53,"l")</f>
        <v>0</v>
      </c>
      <c r="BC53" s="82">
        <f>COUNTIF($K53:$AO53,"m")</f>
        <v>0</v>
      </c>
      <c r="BD53" s="82">
        <f>COUNTIF($K53:$AO53,"n")</f>
        <v>0</v>
      </c>
      <c r="BE53" s="82">
        <f>COUNTIF($K53:$AO53,"o")</f>
        <v>0</v>
      </c>
      <c r="BF53" s="82" t="str">
        <f t="shared" ref="BF53" si="48">IF(AQ53&gt;0,($G53*AQ53*$F$14),"0")</f>
        <v>0</v>
      </c>
      <c r="BG53" s="82" t="str">
        <f t="shared" ref="BG53" si="49">IF(AR53&gt;0,($G53*AR53*$F$15),"0")</f>
        <v>0</v>
      </c>
      <c r="BH53" s="82" t="str">
        <f t="shared" ref="BH53" si="50">IF(AS53&gt;0,($G53*AS53*$F$16),"0")</f>
        <v>0</v>
      </c>
      <c r="BI53" s="82" t="str">
        <f t="shared" ref="BI53" si="51">IF(AT53&gt;0,($G53*AT53*$F$17),"0")</f>
        <v>0</v>
      </c>
      <c r="BJ53" s="82" t="str">
        <f t="shared" ref="BJ53" si="52">IF(AU53&gt;0,($G53*AU53*$F$18),"0")</f>
        <v>0</v>
      </c>
      <c r="BK53" s="82" t="str">
        <f t="shared" ref="BK53" si="53">IF(AV53&gt;0,($G53*AV53*$F$19),"0")</f>
        <v>0</v>
      </c>
      <c r="BL53" s="82" t="str">
        <f t="shared" ref="BL53" si="54">IF(AW53&gt;0,($G53*AW53*$F$20),"0")</f>
        <v>0</v>
      </c>
      <c r="BM53" s="82" t="str">
        <f t="shared" ref="BM53" si="55">IF(AX53&gt;0,($G53*AX53*$F$21),"0")</f>
        <v>0</v>
      </c>
      <c r="BN53" s="82" t="str">
        <f t="shared" ref="BN53" si="56">IF(AY53&gt;0,($G53*AY53*$F$22),"0")</f>
        <v>0</v>
      </c>
      <c r="BO53" s="82" t="str">
        <f t="shared" ref="BO53" si="57">IF(AZ53&gt;0,($G53*AZ53*$F$23),"0")</f>
        <v>0</v>
      </c>
      <c r="BP53" s="82" t="str">
        <f t="shared" ref="BP53" si="58">IF(BA53&gt;0,($G53*BA53*$F$24),"0")</f>
        <v>0</v>
      </c>
      <c r="BQ53" s="82" t="str">
        <f t="shared" ref="BQ53" si="59">IF(BB53&gt;0,($G53*BB53*$F$25),"0")</f>
        <v>0</v>
      </c>
      <c r="BR53" s="82" t="str">
        <f t="shared" ref="BR53" si="60">IF(BC53&gt;0,($G53*BC53*$F$26),"0")</f>
        <v>0</v>
      </c>
      <c r="BS53" s="82" t="str">
        <f t="shared" ref="BS53" si="61">IF(BD53&gt;0,($G53*BD53*$F$27),"0")</f>
        <v>0</v>
      </c>
      <c r="BT53" s="82" t="str">
        <f t="shared" ref="BT53" si="62">IF(BE53&gt;0,($G53*BE53*$F$28),"0")</f>
        <v>0</v>
      </c>
      <c r="BW53" s="127"/>
    </row>
    <row r="54" spans="1:75" ht="21" customHeight="1" thickBot="1" x14ac:dyDescent="0.35">
      <c r="A54" s="29"/>
      <c r="B54" s="141" t="s">
        <v>66</v>
      </c>
      <c r="C54" s="142">
        <v>0.54097222222222219</v>
      </c>
      <c r="D54" s="142" t="s">
        <v>313</v>
      </c>
      <c r="E54" s="142" t="s">
        <v>326</v>
      </c>
      <c r="F54" s="143">
        <v>325</v>
      </c>
      <c r="G54" s="145">
        <f>$F54*'Campaign Total'!$F$49</f>
        <v>341.25</v>
      </c>
      <c r="H54" s="163">
        <f t="shared" ref="H54" si="63">SUM(AQ54:BE54)</f>
        <v>0</v>
      </c>
      <c r="I54" s="164">
        <f t="shared" ref="I54" si="64">SUM(BF54:BT54)</f>
        <v>0</v>
      </c>
      <c r="J54" s="165"/>
      <c r="K54" s="170"/>
      <c r="L54" s="166"/>
      <c r="M54" s="166"/>
      <c r="N54" s="166"/>
      <c r="O54" s="166"/>
      <c r="P54" s="166"/>
      <c r="Q54" s="170"/>
      <c r="R54" s="170"/>
      <c r="S54" s="166"/>
      <c r="T54" s="166"/>
      <c r="U54" s="166"/>
      <c r="V54" s="166"/>
      <c r="W54" s="166"/>
      <c r="X54" s="170"/>
      <c r="Y54" s="170"/>
      <c r="Z54" s="166"/>
      <c r="AA54" s="166"/>
      <c r="AB54" s="166"/>
      <c r="AC54" s="166"/>
      <c r="AD54" s="166"/>
      <c r="AE54" s="170"/>
      <c r="AF54" s="170"/>
      <c r="AG54" s="166"/>
      <c r="AH54" s="166"/>
      <c r="AI54" s="166"/>
      <c r="AJ54" s="166"/>
      <c r="AK54" s="166"/>
      <c r="AL54" s="170"/>
      <c r="AM54" s="170"/>
      <c r="AN54" s="166"/>
      <c r="AO54" s="166"/>
      <c r="AP54" s="80"/>
      <c r="AQ54" s="82">
        <f>COUNTIF($K54:$AO54,"a")</f>
        <v>0</v>
      </c>
      <c r="AR54" s="82">
        <f>COUNTIF($K54:$AO54,"b")</f>
        <v>0</v>
      </c>
      <c r="AS54" s="82">
        <f>COUNTIF($K54:$AO54,"c")</f>
        <v>0</v>
      </c>
      <c r="AT54" s="82">
        <f>COUNTIF($K54:$AO54,"d")</f>
        <v>0</v>
      </c>
      <c r="AU54" s="82">
        <f>COUNTIF($K54:$AO54,"e")</f>
        <v>0</v>
      </c>
      <c r="AV54" s="82">
        <f>COUNTIF($K54:$AO54,"f")</f>
        <v>0</v>
      </c>
      <c r="AW54" s="82">
        <f>COUNTIF($K54:$AO54,"g")</f>
        <v>0</v>
      </c>
      <c r="AX54" s="82">
        <f>COUNTIF($K54:$AO54,"h")</f>
        <v>0</v>
      </c>
      <c r="AY54" s="82">
        <f>COUNTIF($K54:$AO54,"i")</f>
        <v>0</v>
      </c>
      <c r="AZ54" s="82">
        <f>COUNTIF($K54:$AO54,"j")</f>
        <v>0</v>
      </c>
      <c r="BA54" s="82">
        <f>COUNTIF($K54:$AO54,"k")</f>
        <v>0</v>
      </c>
      <c r="BB54" s="82">
        <f>COUNTIF($K54:$AO54,"l")</f>
        <v>0</v>
      </c>
      <c r="BC54" s="82">
        <f>COUNTIF($K54:$AO54,"m")</f>
        <v>0</v>
      </c>
      <c r="BD54" s="82">
        <f>COUNTIF($K54:$AO54,"n")</f>
        <v>0</v>
      </c>
      <c r="BE54" s="82">
        <f>COUNTIF($K54:$AO54,"o")</f>
        <v>0</v>
      </c>
      <c r="BF54" s="82" t="str">
        <f t="shared" ref="BF54" si="65">IF(AQ54&gt;0,($G54*AQ54*$F$14),"0")</f>
        <v>0</v>
      </c>
      <c r="BG54" s="82" t="str">
        <f t="shared" ref="BG54" si="66">IF(AR54&gt;0,($G54*AR54*$F$15),"0")</f>
        <v>0</v>
      </c>
      <c r="BH54" s="82" t="str">
        <f t="shared" ref="BH54" si="67">IF(AS54&gt;0,($G54*AS54*$F$16),"0")</f>
        <v>0</v>
      </c>
      <c r="BI54" s="82" t="str">
        <f t="shared" ref="BI54" si="68">IF(AT54&gt;0,($G54*AT54*$F$17),"0")</f>
        <v>0</v>
      </c>
      <c r="BJ54" s="82" t="str">
        <f t="shared" ref="BJ54" si="69">IF(AU54&gt;0,($G54*AU54*$F$18),"0")</f>
        <v>0</v>
      </c>
      <c r="BK54" s="82" t="str">
        <f t="shared" ref="BK54" si="70">IF(AV54&gt;0,($G54*AV54*$F$19),"0")</f>
        <v>0</v>
      </c>
      <c r="BL54" s="82" t="str">
        <f t="shared" ref="BL54" si="71">IF(AW54&gt;0,($G54*AW54*$F$20),"0")</f>
        <v>0</v>
      </c>
      <c r="BM54" s="82" t="str">
        <f t="shared" ref="BM54" si="72">IF(AX54&gt;0,($G54*AX54*$F$21),"0")</f>
        <v>0</v>
      </c>
      <c r="BN54" s="82" t="str">
        <f t="shared" ref="BN54" si="73">IF(AY54&gt;0,($G54*AY54*$F$22),"0")</f>
        <v>0</v>
      </c>
      <c r="BO54" s="82" t="str">
        <f t="shared" ref="BO54" si="74">IF(AZ54&gt;0,($G54*AZ54*$F$23),"0")</f>
        <v>0</v>
      </c>
      <c r="BP54" s="82" t="str">
        <f t="shared" ref="BP54" si="75">IF(BA54&gt;0,($G54*BA54*$F$24),"0")</f>
        <v>0</v>
      </c>
      <c r="BQ54" s="82" t="str">
        <f t="shared" ref="BQ54" si="76">IF(BB54&gt;0,($G54*BB54*$F$25),"0")</f>
        <v>0</v>
      </c>
      <c r="BR54" s="82" t="str">
        <f t="shared" ref="BR54" si="77">IF(BC54&gt;0,($G54*BC54*$F$26),"0")</f>
        <v>0</v>
      </c>
      <c r="BS54" s="82" t="str">
        <f t="shared" ref="BS54" si="78">IF(BD54&gt;0,($G54*BD54*$F$27),"0")</f>
        <v>0</v>
      </c>
      <c r="BT54" s="82" t="str">
        <f t="shared" ref="BT54" si="79">IF(BE54&gt;0,($G54*BE54*$F$28),"0")</f>
        <v>0</v>
      </c>
      <c r="BW54" s="127"/>
    </row>
    <row r="55" spans="1:75" ht="19.5" thickBot="1" x14ac:dyDescent="0.35">
      <c r="A55" s="28"/>
      <c r="B55" s="139" t="s">
        <v>65</v>
      </c>
      <c r="C55" s="146">
        <v>0.54166666666666663</v>
      </c>
      <c r="D55" s="221" t="s">
        <v>325</v>
      </c>
      <c r="E55" s="222"/>
      <c r="F55" s="140"/>
      <c r="G55" s="140"/>
      <c r="H55" s="163"/>
      <c r="I55" s="164"/>
      <c r="J55" s="165"/>
      <c r="K55" s="167"/>
      <c r="L55" s="166"/>
      <c r="M55" s="166"/>
      <c r="N55" s="166"/>
      <c r="O55" s="166"/>
      <c r="P55" s="166"/>
      <c r="Q55" s="167"/>
      <c r="R55" s="167"/>
      <c r="S55" s="166"/>
      <c r="T55" s="166"/>
      <c r="U55" s="166"/>
      <c r="V55" s="166"/>
      <c r="W55" s="166"/>
      <c r="X55" s="167"/>
      <c r="Y55" s="167"/>
      <c r="Z55" s="166"/>
      <c r="AA55" s="166"/>
      <c r="AB55" s="166"/>
      <c r="AC55" s="166"/>
      <c r="AD55" s="166"/>
      <c r="AE55" s="167"/>
      <c r="AF55" s="167"/>
      <c r="AG55" s="166"/>
      <c r="AH55" s="166"/>
      <c r="AI55" s="166"/>
      <c r="AJ55" s="166"/>
      <c r="AK55" s="166"/>
      <c r="AL55" s="167"/>
      <c r="AM55" s="167"/>
      <c r="AN55" s="166"/>
      <c r="AO55" s="166"/>
      <c r="AP55" s="80"/>
      <c r="AQ55" s="82">
        <f>COUNTIF($K55:$AO55,"a")</f>
        <v>0</v>
      </c>
      <c r="AR55" s="82">
        <f>COUNTIF($K55:$AO55,"b")</f>
        <v>0</v>
      </c>
      <c r="AS55" s="82">
        <f>COUNTIF($K55:$AO55,"c")</f>
        <v>0</v>
      </c>
      <c r="AT55" s="82">
        <f>COUNTIF($K55:$AO55,"d")</f>
        <v>0</v>
      </c>
      <c r="AU55" s="82">
        <f>COUNTIF($K55:$AO55,"e")</f>
        <v>0</v>
      </c>
      <c r="AV55" s="82">
        <f>COUNTIF($K55:$AO55,"f")</f>
        <v>0</v>
      </c>
      <c r="AW55" s="82">
        <f>COUNTIF($K55:$AO55,"g")</f>
        <v>0</v>
      </c>
      <c r="AX55" s="82">
        <f>COUNTIF($K55:$AO55,"h")</f>
        <v>0</v>
      </c>
      <c r="AY55" s="82">
        <f>COUNTIF($K55:$AO55,"i")</f>
        <v>0</v>
      </c>
      <c r="AZ55" s="82">
        <f>COUNTIF($K55:$AO55,"j")</f>
        <v>0</v>
      </c>
      <c r="BA55" s="82">
        <f>COUNTIF($K55:$AO55,"k")</f>
        <v>0</v>
      </c>
      <c r="BB55" s="82">
        <f>COUNTIF($K55:$AO55,"l")</f>
        <v>0</v>
      </c>
      <c r="BC55" s="82">
        <f>COUNTIF($K55:$AO55,"m")</f>
        <v>0</v>
      </c>
      <c r="BD55" s="82">
        <f>COUNTIF($K55:$AO55,"n")</f>
        <v>0</v>
      </c>
      <c r="BE55" s="82">
        <f>COUNTIF($K55:$AO55,"o")</f>
        <v>0</v>
      </c>
      <c r="BF55" s="82" t="str">
        <f t="shared" si="10"/>
        <v>0</v>
      </c>
      <c r="BG55" s="82" t="str">
        <f t="shared" si="11"/>
        <v>0</v>
      </c>
      <c r="BH55" s="82" t="str">
        <f t="shared" si="12"/>
        <v>0</v>
      </c>
      <c r="BI55" s="82" t="str">
        <f t="shared" si="13"/>
        <v>0</v>
      </c>
      <c r="BJ55" s="82" t="str">
        <f t="shared" si="14"/>
        <v>0</v>
      </c>
      <c r="BK55" s="82" t="str">
        <f t="shared" si="15"/>
        <v>0</v>
      </c>
      <c r="BL55" s="82" t="str">
        <f t="shared" si="16"/>
        <v>0</v>
      </c>
      <c r="BM55" s="82" t="str">
        <f t="shared" si="17"/>
        <v>0</v>
      </c>
      <c r="BN55" s="82" t="str">
        <f t="shared" si="18"/>
        <v>0</v>
      </c>
      <c r="BO55" s="82" t="str">
        <f t="shared" si="19"/>
        <v>0</v>
      </c>
      <c r="BP55" s="82" t="str">
        <f t="shared" si="20"/>
        <v>0</v>
      </c>
      <c r="BQ55" s="82" t="str">
        <f t="shared" si="21"/>
        <v>0</v>
      </c>
      <c r="BR55" s="82" t="str">
        <f t="shared" si="22"/>
        <v>0</v>
      </c>
      <c r="BS55" s="82" t="str">
        <f t="shared" si="23"/>
        <v>0</v>
      </c>
      <c r="BT55" s="82" t="str">
        <f t="shared" si="24"/>
        <v>0</v>
      </c>
      <c r="BW55" s="127"/>
    </row>
    <row r="56" spans="1:75" ht="38.25" thickBot="1" x14ac:dyDescent="0.35">
      <c r="A56" s="28"/>
      <c r="B56" s="139" t="s">
        <v>65</v>
      </c>
      <c r="C56" s="126">
        <v>0.5625</v>
      </c>
      <c r="D56" s="161" t="s">
        <v>332</v>
      </c>
      <c r="E56" s="162" t="s">
        <v>348</v>
      </c>
      <c r="F56" s="140"/>
      <c r="G56" s="140"/>
      <c r="H56" s="163"/>
      <c r="I56" s="164"/>
      <c r="J56" s="165"/>
      <c r="K56" s="167"/>
      <c r="L56" s="166"/>
      <c r="M56" s="166"/>
      <c r="N56" s="166"/>
      <c r="O56" s="166"/>
      <c r="P56" s="166"/>
      <c r="Q56" s="167"/>
      <c r="R56" s="167"/>
      <c r="S56" s="166"/>
      <c r="T56" s="166"/>
      <c r="U56" s="166"/>
      <c r="V56" s="166"/>
      <c r="W56" s="166"/>
      <c r="X56" s="167"/>
      <c r="Y56" s="167"/>
      <c r="Z56" s="166"/>
      <c r="AA56" s="166"/>
      <c r="AB56" s="166"/>
      <c r="AC56" s="166"/>
      <c r="AD56" s="166"/>
      <c r="AE56" s="167"/>
      <c r="AF56" s="167"/>
      <c r="AG56" s="166"/>
      <c r="AH56" s="166"/>
      <c r="AI56" s="166"/>
      <c r="AJ56" s="166"/>
      <c r="AK56" s="166"/>
      <c r="AL56" s="167"/>
      <c r="AM56" s="167"/>
      <c r="AN56" s="166"/>
      <c r="AO56" s="166"/>
      <c r="AP56" s="80"/>
      <c r="AQ56" s="82">
        <f>COUNTIF($K56:$AO56,"a")</f>
        <v>0</v>
      </c>
      <c r="AR56" s="82">
        <f>COUNTIF($K56:$AO56,"b")</f>
        <v>0</v>
      </c>
      <c r="AS56" s="82">
        <f>COUNTIF($K56:$AO56,"c")</f>
        <v>0</v>
      </c>
      <c r="AT56" s="82">
        <f>COUNTIF($K56:$AO56,"d")</f>
        <v>0</v>
      </c>
      <c r="AU56" s="82">
        <f>COUNTIF($K56:$AO56,"e")</f>
        <v>0</v>
      </c>
      <c r="AV56" s="82">
        <f>COUNTIF($K56:$AO56,"f")</f>
        <v>0</v>
      </c>
      <c r="AW56" s="82">
        <f>COUNTIF($K56:$AO56,"g")</f>
        <v>0</v>
      </c>
      <c r="AX56" s="82">
        <f>COUNTIF($K56:$AO56,"h")</f>
        <v>0</v>
      </c>
      <c r="AY56" s="82">
        <f>COUNTIF($K56:$AO56,"i")</f>
        <v>0</v>
      </c>
      <c r="AZ56" s="82">
        <f>COUNTIF($K56:$AO56,"j")</f>
        <v>0</v>
      </c>
      <c r="BA56" s="82">
        <f>COUNTIF($K56:$AO56,"k")</f>
        <v>0</v>
      </c>
      <c r="BB56" s="82">
        <f>COUNTIF($K56:$AO56,"l")</f>
        <v>0</v>
      </c>
      <c r="BC56" s="82">
        <f>COUNTIF($K56:$AO56,"m")</f>
        <v>0</v>
      </c>
      <c r="BD56" s="82">
        <f>COUNTIF($K56:$AO56,"n")</f>
        <v>0</v>
      </c>
      <c r="BE56" s="82">
        <f>COUNTIF($K56:$AO56,"o")</f>
        <v>0</v>
      </c>
      <c r="BF56" s="82" t="str">
        <f t="shared" si="10"/>
        <v>0</v>
      </c>
      <c r="BG56" s="82" t="str">
        <f t="shared" si="11"/>
        <v>0</v>
      </c>
      <c r="BH56" s="82" t="str">
        <f t="shared" si="12"/>
        <v>0</v>
      </c>
      <c r="BI56" s="82" t="str">
        <f t="shared" si="13"/>
        <v>0</v>
      </c>
      <c r="BJ56" s="82" t="str">
        <f t="shared" si="14"/>
        <v>0</v>
      </c>
      <c r="BK56" s="82" t="str">
        <f t="shared" si="15"/>
        <v>0</v>
      </c>
      <c r="BL56" s="82" t="str">
        <f t="shared" si="16"/>
        <v>0</v>
      </c>
      <c r="BM56" s="82" t="str">
        <f t="shared" si="17"/>
        <v>0</v>
      </c>
      <c r="BN56" s="82" t="str">
        <f t="shared" si="18"/>
        <v>0</v>
      </c>
      <c r="BO56" s="82" t="str">
        <f t="shared" si="19"/>
        <v>0</v>
      </c>
      <c r="BP56" s="82" t="str">
        <f t="shared" si="20"/>
        <v>0</v>
      </c>
      <c r="BQ56" s="82" t="str">
        <f t="shared" si="21"/>
        <v>0</v>
      </c>
      <c r="BR56" s="82" t="str">
        <f t="shared" si="22"/>
        <v>0</v>
      </c>
      <c r="BS56" s="82" t="str">
        <f t="shared" si="23"/>
        <v>0</v>
      </c>
      <c r="BT56" s="82" t="str">
        <f t="shared" si="24"/>
        <v>0</v>
      </c>
      <c r="BW56" s="127"/>
    </row>
    <row r="57" spans="1:75" ht="21" customHeight="1" thickBot="1" x14ac:dyDescent="0.35">
      <c r="A57" s="28"/>
      <c r="B57" s="141" t="s">
        <v>66</v>
      </c>
      <c r="C57" s="147">
        <v>0.58263888888888882</v>
      </c>
      <c r="D57" s="142" t="s">
        <v>373</v>
      </c>
      <c r="E57" s="142" t="s">
        <v>351</v>
      </c>
      <c r="F57" s="145">
        <v>174</v>
      </c>
      <c r="G57" s="145">
        <f>$F57*'Campaign Total'!$F$49</f>
        <v>182.70000000000002</v>
      </c>
      <c r="H57" s="163">
        <f t="shared" si="25"/>
        <v>0</v>
      </c>
      <c r="I57" s="164">
        <f t="shared" si="26"/>
        <v>0</v>
      </c>
      <c r="J57" s="165"/>
      <c r="K57" s="170"/>
      <c r="L57" s="166"/>
      <c r="M57" s="166"/>
      <c r="N57" s="166"/>
      <c r="O57" s="166"/>
      <c r="P57" s="166"/>
      <c r="Q57" s="170"/>
      <c r="R57" s="170"/>
      <c r="S57" s="166"/>
      <c r="T57" s="166"/>
      <c r="U57" s="166"/>
      <c r="V57" s="166"/>
      <c r="W57" s="166"/>
      <c r="X57" s="170"/>
      <c r="Y57" s="170"/>
      <c r="Z57" s="166"/>
      <c r="AA57" s="166"/>
      <c r="AB57" s="166"/>
      <c r="AC57" s="166"/>
      <c r="AD57" s="166"/>
      <c r="AE57" s="170"/>
      <c r="AF57" s="170"/>
      <c r="AG57" s="166"/>
      <c r="AH57" s="166"/>
      <c r="AI57" s="166"/>
      <c r="AJ57" s="166"/>
      <c r="AK57" s="166"/>
      <c r="AL57" s="170"/>
      <c r="AM57" s="170"/>
      <c r="AN57" s="166"/>
      <c r="AO57" s="166"/>
      <c r="AP57" s="80"/>
      <c r="AQ57" s="82">
        <f>COUNTIF($K57:$AO57,"a")</f>
        <v>0</v>
      </c>
      <c r="AR57" s="82">
        <f>COUNTIF($K57:$AO57,"b")</f>
        <v>0</v>
      </c>
      <c r="AS57" s="82">
        <f>COUNTIF($K57:$AO57,"c")</f>
        <v>0</v>
      </c>
      <c r="AT57" s="82">
        <f>COUNTIF($K57:$AO57,"d")</f>
        <v>0</v>
      </c>
      <c r="AU57" s="82">
        <f>COUNTIF($K57:$AO57,"e")</f>
        <v>0</v>
      </c>
      <c r="AV57" s="82">
        <f>COUNTIF($K57:$AO57,"f")</f>
        <v>0</v>
      </c>
      <c r="AW57" s="82">
        <f>COUNTIF($K57:$AO57,"g")</f>
        <v>0</v>
      </c>
      <c r="AX57" s="82">
        <f>COUNTIF($K57:$AO57,"h")</f>
        <v>0</v>
      </c>
      <c r="AY57" s="82">
        <f>COUNTIF($K57:$AO57,"i")</f>
        <v>0</v>
      </c>
      <c r="AZ57" s="82">
        <f>COUNTIF($K57:$AO57,"j")</f>
        <v>0</v>
      </c>
      <c r="BA57" s="82">
        <f>COUNTIF($K57:$AO57,"k")</f>
        <v>0</v>
      </c>
      <c r="BB57" s="82">
        <f>COUNTIF($K57:$AO57,"l")</f>
        <v>0</v>
      </c>
      <c r="BC57" s="82">
        <f>COUNTIF($K57:$AO57,"m")</f>
        <v>0</v>
      </c>
      <c r="BD57" s="82">
        <f>COUNTIF($K57:$AO57,"n")</f>
        <v>0</v>
      </c>
      <c r="BE57" s="82">
        <f>COUNTIF($K57:$AO57,"o")</f>
        <v>0</v>
      </c>
      <c r="BF57" s="82" t="str">
        <f t="shared" ref="BF57:BF75" si="80">IF(AQ57&gt;0,($G57*AQ57*$F$14),"0")</f>
        <v>0</v>
      </c>
      <c r="BG57" s="82" t="str">
        <f t="shared" ref="BG57:BG75" si="81">IF(AR57&gt;0,($G57*AR57*$F$15),"0")</f>
        <v>0</v>
      </c>
      <c r="BH57" s="82" t="str">
        <f t="shared" ref="BH57:BH75" si="82">IF(AS57&gt;0,($G57*AS57*$F$16),"0")</f>
        <v>0</v>
      </c>
      <c r="BI57" s="82" t="str">
        <f t="shared" ref="BI57:BI75" si="83">IF(AT57&gt;0,($G57*AT57*$F$17),"0")</f>
        <v>0</v>
      </c>
      <c r="BJ57" s="82" t="str">
        <f t="shared" ref="BJ57:BJ75" si="84">IF(AU57&gt;0,($G57*AU57*$F$18),"0")</f>
        <v>0</v>
      </c>
      <c r="BK57" s="82" t="str">
        <f t="shared" ref="BK57:BK75" si="85">IF(AV57&gt;0,($G57*AV57*$F$19),"0")</f>
        <v>0</v>
      </c>
      <c r="BL57" s="82" t="str">
        <f t="shared" ref="BL57:BL75" si="86">IF(AW57&gt;0,($G57*AW57*$F$20),"0")</f>
        <v>0</v>
      </c>
      <c r="BM57" s="82" t="str">
        <f t="shared" ref="BM57:BM75" si="87">IF(AX57&gt;0,($G57*AX57*$F$21),"0")</f>
        <v>0</v>
      </c>
      <c r="BN57" s="82" t="str">
        <f t="shared" ref="BN57:BN75" si="88">IF(AY57&gt;0,($G57*AY57*$F$22),"0")</f>
        <v>0</v>
      </c>
      <c r="BO57" s="82" t="str">
        <f t="shared" ref="BO57:BO75" si="89">IF(AZ57&gt;0,($G57*AZ57*$F$23),"0")</f>
        <v>0</v>
      </c>
      <c r="BP57" s="82" t="str">
        <f t="shared" ref="BP57:BP75" si="90">IF(BA57&gt;0,($G57*BA57*$F$24),"0")</f>
        <v>0</v>
      </c>
      <c r="BQ57" s="82" t="str">
        <f t="shared" ref="BQ57:BQ75" si="91">IF(BB57&gt;0,($G57*BB57*$F$25),"0")</f>
        <v>0</v>
      </c>
      <c r="BR57" s="82" t="str">
        <f t="shared" ref="BR57:BR75" si="92">IF(BC57&gt;0,($G57*BC57*$F$26),"0")</f>
        <v>0</v>
      </c>
      <c r="BS57" s="82" t="str">
        <f t="shared" ref="BS57:BS75" si="93">IF(BD57&gt;0,($G57*BD57*$F$27),"0")</f>
        <v>0</v>
      </c>
      <c r="BT57" s="82" t="str">
        <f t="shared" ref="BT57:BT75" si="94">IF(BE57&gt;0,($G57*BE57*$F$28),"0")</f>
        <v>0</v>
      </c>
      <c r="BW57" s="127"/>
    </row>
    <row r="58" spans="1:75" ht="21" customHeight="1" thickBot="1" x14ac:dyDescent="0.35">
      <c r="A58" s="28"/>
      <c r="B58" s="139" t="s">
        <v>65</v>
      </c>
      <c r="C58" s="126">
        <v>0.58333333333333337</v>
      </c>
      <c r="D58" s="217" t="s">
        <v>321</v>
      </c>
      <c r="E58" s="218"/>
      <c r="F58" s="140"/>
      <c r="G58" s="140"/>
      <c r="H58" s="163"/>
      <c r="I58" s="164"/>
      <c r="J58" s="165"/>
      <c r="K58" s="167"/>
      <c r="L58" s="166"/>
      <c r="M58" s="166"/>
      <c r="N58" s="166"/>
      <c r="O58" s="166"/>
      <c r="P58" s="166"/>
      <c r="Q58" s="167"/>
      <c r="R58" s="167"/>
      <c r="S58" s="166"/>
      <c r="T58" s="166"/>
      <c r="U58" s="166"/>
      <c r="V58" s="166"/>
      <c r="W58" s="166"/>
      <c r="X58" s="167"/>
      <c r="Y58" s="167"/>
      <c r="Z58" s="166"/>
      <c r="AA58" s="166"/>
      <c r="AB58" s="166"/>
      <c r="AC58" s="166"/>
      <c r="AD58" s="166"/>
      <c r="AE58" s="167"/>
      <c r="AF58" s="167"/>
      <c r="AG58" s="166"/>
      <c r="AH58" s="166"/>
      <c r="AI58" s="166"/>
      <c r="AJ58" s="166"/>
      <c r="AK58" s="166"/>
      <c r="AL58" s="167"/>
      <c r="AM58" s="167"/>
      <c r="AN58" s="166"/>
      <c r="AO58" s="166"/>
      <c r="AP58" s="80"/>
      <c r="AQ58" s="82">
        <f>COUNTIF($K58:$AO58,"a")</f>
        <v>0</v>
      </c>
      <c r="AR58" s="82">
        <f>COUNTIF($K58:$AO58,"b")</f>
        <v>0</v>
      </c>
      <c r="AS58" s="82">
        <f>COUNTIF($K58:$AO58,"c")</f>
        <v>0</v>
      </c>
      <c r="AT58" s="82">
        <f>COUNTIF($K58:$AO58,"d")</f>
        <v>0</v>
      </c>
      <c r="AU58" s="82">
        <f>COUNTIF($K58:$AO58,"e")</f>
        <v>0</v>
      </c>
      <c r="AV58" s="82">
        <f>COUNTIF($K58:$AO58,"f")</f>
        <v>0</v>
      </c>
      <c r="AW58" s="82">
        <f>COUNTIF($K58:$AO58,"g")</f>
        <v>0</v>
      </c>
      <c r="AX58" s="82">
        <f>COUNTIF($K58:$AO58,"h")</f>
        <v>0</v>
      </c>
      <c r="AY58" s="82">
        <f>COUNTIF($K58:$AO58,"i")</f>
        <v>0</v>
      </c>
      <c r="AZ58" s="82">
        <f>COUNTIF($K58:$AO58,"j")</f>
        <v>0</v>
      </c>
      <c r="BA58" s="82">
        <f>COUNTIF($K58:$AO58,"k")</f>
        <v>0</v>
      </c>
      <c r="BB58" s="82">
        <f>COUNTIF($K58:$AO58,"l")</f>
        <v>0</v>
      </c>
      <c r="BC58" s="82">
        <f>COUNTIF($K58:$AO58,"m")</f>
        <v>0</v>
      </c>
      <c r="BD58" s="82">
        <f>COUNTIF($K58:$AO58,"n")</f>
        <v>0</v>
      </c>
      <c r="BE58" s="82">
        <f>COUNTIF($K58:$AO58,"o")</f>
        <v>0</v>
      </c>
      <c r="BF58" s="82" t="str">
        <f t="shared" si="80"/>
        <v>0</v>
      </c>
      <c r="BG58" s="82" t="str">
        <f t="shared" si="81"/>
        <v>0</v>
      </c>
      <c r="BH58" s="82" t="str">
        <f t="shared" si="82"/>
        <v>0</v>
      </c>
      <c r="BI58" s="82" t="str">
        <f t="shared" si="83"/>
        <v>0</v>
      </c>
      <c r="BJ58" s="82" t="str">
        <f t="shared" si="84"/>
        <v>0</v>
      </c>
      <c r="BK58" s="82" t="str">
        <f t="shared" si="85"/>
        <v>0</v>
      </c>
      <c r="BL58" s="82" t="str">
        <f t="shared" si="86"/>
        <v>0</v>
      </c>
      <c r="BM58" s="82" t="str">
        <f t="shared" si="87"/>
        <v>0</v>
      </c>
      <c r="BN58" s="82" t="str">
        <f t="shared" si="88"/>
        <v>0</v>
      </c>
      <c r="BO58" s="82" t="str">
        <f t="shared" si="89"/>
        <v>0</v>
      </c>
      <c r="BP58" s="82" t="str">
        <f t="shared" si="90"/>
        <v>0</v>
      </c>
      <c r="BQ58" s="82" t="str">
        <f t="shared" si="91"/>
        <v>0</v>
      </c>
      <c r="BR58" s="82" t="str">
        <f t="shared" si="92"/>
        <v>0</v>
      </c>
      <c r="BS58" s="82" t="str">
        <f t="shared" si="93"/>
        <v>0</v>
      </c>
      <c r="BT58" s="82" t="str">
        <f t="shared" si="94"/>
        <v>0</v>
      </c>
      <c r="BW58" s="127"/>
    </row>
    <row r="59" spans="1:75" ht="21" customHeight="1" thickBot="1" x14ac:dyDescent="0.35">
      <c r="A59" s="29"/>
      <c r="B59" s="141" t="s">
        <v>66</v>
      </c>
      <c r="C59" s="142">
        <v>0.66597222222222219</v>
      </c>
      <c r="D59" s="142" t="s">
        <v>242</v>
      </c>
      <c r="E59" s="142" t="s">
        <v>256</v>
      </c>
      <c r="F59" s="145">
        <v>187</v>
      </c>
      <c r="G59" s="145">
        <f>$F59*'Campaign Total'!$F$49</f>
        <v>196.35</v>
      </c>
      <c r="H59" s="163">
        <f t="shared" ref="H59" si="95">SUM(AQ59:BE59)</f>
        <v>0</v>
      </c>
      <c r="I59" s="164">
        <f t="shared" ref="I59" si="96">SUM(BF59:BT59)</f>
        <v>0</v>
      </c>
      <c r="J59" s="165"/>
      <c r="K59" s="170"/>
      <c r="L59" s="166"/>
      <c r="M59" s="166"/>
      <c r="N59" s="166"/>
      <c r="O59" s="166"/>
      <c r="P59" s="166"/>
      <c r="Q59" s="170"/>
      <c r="R59" s="170"/>
      <c r="S59" s="166"/>
      <c r="T59" s="166"/>
      <c r="U59" s="166"/>
      <c r="V59" s="166"/>
      <c r="W59" s="166"/>
      <c r="X59" s="170"/>
      <c r="Y59" s="170"/>
      <c r="Z59" s="166"/>
      <c r="AA59" s="166"/>
      <c r="AB59" s="166"/>
      <c r="AC59" s="166"/>
      <c r="AD59" s="166"/>
      <c r="AE59" s="170"/>
      <c r="AF59" s="170"/>
      <c r="AG59" s="166"/>
      <c r="AH59" s="166"/>
      <c r="AI59" s="166"/>
      <c r="AJ59" s="166"/>
      <c r="AK59" s="166"/>
      <c r="AL59" s="170"/>
      <c r="AM59" s="170"/>
      <c r="AN59" s="166"/>
      <c r="AO59" s="166"/>
      <c r="AP59" s="80"/>
      <c r="AQ59" s="82">
        <f>COUNTIF($K59:$AO59,"a")</f>
        <v>0</v>
      </c>
      <c r="AR59" s="82">
        <f>COUNTIF($K59:$AO59,"b")</f>
        <v>0</v>
      </c>
      <c r="AS59" s="82">
        <f>COUNTIF($K59:$AO59,"c")</f>
        <v>0</v>
      </c>
      <c r="AT59" s="82">
        <f>COUNTIF($K59:$AO59,"d")</f>
        <v>0</v>
      </c>
      <c r="AU59" s="82">
        <f>COUNTIF($K59:$AO59,"e")</f>
        <v>0</v>
      </c>
      <c r="AV59" s="82">
        <f>COUNTIF($K59:$AO59,"f")</f>
        <v>0</v>
      </c>
      <c r="AW59" s="82">
        <f>COUNTIF($K59:$AO59,"g")</f>
        <v>0</v>
      </c>
      <c r="AX59" s="82">
        <f>COUNTIF($K59:$AO59,"h")</f>
        <v>0</v>
      </c>
      <c r="AY59" s="82">
        <f>COUNTIF($K59:$AO59,"i")</f>
        <v>0</v>
      </c>
      <c r="AZ59" s="82">
        <f>COUNTIF($K59:$AO59,"j")</f>
        <v>0</v>
      </c>
      <c r="BA59" s="82">
        <f>COUNTIF($K59:$AO59,"k")</f>
        <v>0</v>
      </c>
      <c r="BB59" s="82">
        <f>COUNTIF($K59:$AO59,"l")</f>
        <v>0</v>
      </c>
      <c r="BC59" s="82">
        <f>COUNTIF($K59:$AO59,"m")</f>
        <v>0</v>
      </c>
      <c r="BD59" s="82">
        <f>COUNTIF($K59:$AO59,"n")</f>
        <v>0</v>
      </c>
      <c r="BE59" s="82">
        <f>COUNTIF($K59:$AO59,"o")</f>
        <v>0</v>
      </c>
      <c r="BF59" s="82" t="str">
        <f t="shared" ref="BF59" si="97">IF(AQ59&gt;0,($G59*AQ59*$F$14),"0")</f>
        <v>0</v>
      </c>
      <c r="BG59" s="82" t="str">
        <f t="shared" ref="BG59" si="98">IF(AR59&gt;0,($G59*AR59*$F$15),"0")</f>
        <v>0</v>
      </c>
      <c r="BH59" s="82" t="str">
        <f t="shared" ref="BH59" si="99">IF(AS59&gt;0,($G59*AS59*$F$16),"0")</f>
        <v>0</v>
      </c>
      <c r="BI59" s="82" t="str">
        <f t="shared" ref="BI59" si="100">IF(AT59&gt;0,($G59*AT59*$F$17),"0")</f>
        <v>0</v>
      </c>
      <c r="BJ59" s="82" t="str">
        <f t="shared" ref="BJ59" si="101">IF(AU59&gt;0,($G59*AU59*$F$18),"0")</f>
        <v>0</v>
      </c>
      <c r="BK59" s="82" t="str">
        <f t="shared" ref="BK59" si="102">IF(AV59&gt;0,($G59*AV59*$F$19),"0")</f>
        <v>0</v>
      </c>
      <c r="BL59" s="82" t="str">
        <f t="shared" ref="BL59" si="103">IF(AW59&gt;0,($G59*AW59*$F$20),"0")</f>
        <v>0</v>
      </c>
      <c r="BM59" s="82" t="str">
        <f t="shared" ref="BM59" si="104">IF(AX59&gt;0,($G59*AX59*$F$21),"0")</f>
        <v>0</v>
      </c>
      <c r="BN59" s="82" t="str">
        <f t="shared" ref="BN59" si="105">IF(AY59&gt;0,($G59*AY59*$F$22),"0")</f>
        <v>0</v>
      </c>
      <c r="BO59" s="82" t="str">
        <f t="shared" ref="BO59" si="106">IF(AZ59&gt;0,($G59*AZ59*$F$23),"0")</f>
        <v>0</v>
      </c>
      <c r="BP59" s="82" t="str">
        <f t="shared" ref="BP59" si="107">IF(BA59&gt;0,($G59*BA59*$F$24),"0")</f>
        <v>0</v>
      </c>
      <c r="BQ59" s="82" t="str">
        <f t="shared" ref="BQ59" si="108">IF(BB59&gt;0,($G59*BB59*$F$25),"0")</f>
        <v>0</v>
      </c>
      <c r="BR59" s="82" t="str">
        <f t="shared" ref="BR59" si="109">IF(BC59&gt;0,($G59*BC59*$F$26),"0")</f>
        <v>0</v>
      </c>
      <c r="BS59" s="82" t="str">
        <f t="shared" ref="BS59" si="110">IF(BD59&gt;0,($G59*BD59*$F$27),"0")</f>
        <v>0</v>
      </c>
      <c r="BT59" s="82" t="str">
        <f t="shared" ref="BT59" si="111">IF(BE59&gt;0,($G59*BE59*$F$28),"0")</f>
        <v>0</v>
      </c>
      <c r="BW59" s="127"/>
    </row>
    <row r="60" spans="1:75" ht="21" customHeight="1" thickTop="1" thickBot="1" x14ac:dyDescent="0.35">
      <c r="A60" s="28"/>
      <c r="B60" s="139" t="s">
        <v>65</v>
      </c>
      <c r="C60" s="126">
        <v>0.66666666666666663</v>
      </c>
      <c r="D60" s="215" t="s">
        <v>356</v>
      </c>
      <c r="E60" s="216"/>
      <c r="F60" s="140"/>
      <c r="G60" s="140"/>
      <c r="H60" s="163"/>
      <c r="I60" s="164"/>
      <c r="J60" s="165"/>
      <c r="K60" s="167"/>
      <c r="L60" s="166"/>
      <c r="M60" s="166"/>
      <c r="N60" s="166"/>
      <c r="O60" s="166"/>
      <c r="P60" s="166"/>
      <c r="Q60" s="167"/>
      <c r="R60" s="167"/>
      <c r="S60" s="166"/>
      <c r="T60" s="166"/>
      <c r="U60" s="166"/>
      <c r="V60" s="166"/>
      <c r="W60" s="166"/>
      <c r="X60" s="167"/>
      <c r="Y60" s="167"/>
      <c r="Z60" s="166"/>
      <c r="AA60" s="166"/>
      <c r="AB60" s="166"/>
      <c r="AC60" s="166"/>
      <c r="AD60" s="166"/>
      <c r="AE60" s="167"/>
      <c r="AF60" s="167"/>
      <c r="AG60" s="166"/>
      <c r="AH60" s="166"/>
      <c r="AI60" s="166"/>
      <c r="AJ60" s="166"/>
      <c r="AK60" s="166"/>
      <c r="AL60" s="167"/>
      <c r="AM60" s="167"/>
      <c r="AN60" s="166"/>
      <c r="AO60" s="166"/>
      <c r="AP60" s="80"/>
      <c r="AQ60" s="82">
        <f>COUNTIF($K60:$AO60,"a")</f>
        <v>0</v>
      </c>
      <c r="AR60" s="82">
        <f>COUNTIF($K60:$AO60,"b")</f>
        <v>0</v>
      </c>
      <c r="AS60" s="82">
        <f>COUNTIF($K60:$AO60,"c")</f>
        <v>0</v>
      </c>
      <c r="AT60" s="82">
        <f>COUNTIF($K60:$AO60,"d")</f>
        <v>0</v>
      </c>
      <c r="AU60" s="82">
        <f>COUNTIF($K60:$AO60,"e")</f>
        <v>0</v>
      </c>
      <c r="AV60" s="82">
        <f>COUNTIF($K60:$AO60,"f")</f>
        <v>0</v>
      </c>
      <c r="AW60" s="82">
        <f>COUNTIF($K60:$AO60,"g")</f>
        <v>0</v>
      </c>
      <c r="AX60" s="82">
        <f>COUNTIF($K60:$AO60,"h")</f>
        <v>0</v>
      </c>
      <c r="AY60" s="82">
        <f>COUNTIF($K60:$AO60,"i")</f>
        <v>0</v>
      </c>
      <c r="AZ60" s="82">
        <f>COUNTIF($K60:$AO60,"j")</f>
        <v>0</v>
      </c>
      <c r="BA60" s="82">
        <f>COUNTIF($K60:$AO60,"k")</f>
        <v>0</v>
      </c>
      <c r="BB60" s="82">
        <f>COUNTIF($K60:$AO60,"l")</f>
        <v>0</v>
      </c>
      <c r="BC60" s="82">
        <f>COUNTIF($K60:$AO60,"m")</f>
        <v>0</v>
      </c>
      <c r="BD60" s="82">
        <f>COUNTIF($K60:$AO60,"n")</f>
        <v>0</v>
      </c>
      <c r="BE60" s="82">
        <f>COUNTIF($K60:$AO60,"o")</f>
        <v>0</v>
      </c>
      <c r="BF60" s="82" t="str">
        <f t="shared" si="80"/>
        <v>0</v>
      </c>
      <c r="BG60" s="82" t="str">
        <f t="shared" si="81"/>
        <v>0</v>
      </c>
      <c r="BH60" s="82" t="str">
        <f t="shared" si="82"/>
        <v>0</v>
      </c>
      <c r="BI60" s="82" t="str">
        <f t="shared" si="83"/>
        <v>0</v>
      </c>
      <c r="BJ60" s="82" t="str">
        <f t="shared" si="84"/>
        <v>0</v>
      </c>
      <c r="BK60" s="82" t="str">
        <f t="shared" si="85"/>
        <v>0</v>
      </c>
      <c r="BL60" s="82" t="str">
        <f t="shared" si="86"/>
        <v>0</v>
      </c>
      <c r="BM60" s="82" t="str">
        <f t="shared" si="87"/>
        <v>0</v>
      </c>
      <c r="BN60" s="82" t="str">
        <f t="shared" si="88"/>
        <v>0</v>
      </c>
      <c r="BO60" s="82" t="str">
        <f t="shared" si="89"/>
        <v>0</v>
      </c>
      <c r="BP60" s="82" t="str">
        <f t="shared" si="90"/>
        <v>0</v>
      </c>
      <c r="BQ60" s="82" t="str">
        <f t="shared" si="91"/>
        <v>0</v>
      </c>
      <c r="BR60" s="82" t="str">
        <f t="shared" si="92"/>
        <v>0</v>
      </c>
      <c r="BS60" s="82" t="str">
        <f t="shared" si="93"/>
        <v>0</v>
      </c>
      <c r="BT60" s="82" t="str">
        <f t="shared" si="94"/>
        <v>0</v>
      </c>
      <c r="BW60" s="127"/>
    </row>
    <row r="61" spans="1:75" s="128" customFormat="1" ht="21" customHeight="1" thickTop="1" thickBot="1" x14ac:dyDescent="0.35">
      <c r="A61" s="53"/>
      <c r="B61" s="139" t="s">
        <v>65</v>
      </c>
      <c r="C61" s="126">
        <v>0.70833333333333337</v>
      </c>
      <c r="D61" s="215" t="s">
        <v>357</v>
      </c>
      <c r="E61" s="216"/>
      <c r="F61" s="140"/>
      <c r="G61" s="140"/>
      <c r="H61" s="163"/>
      <c r="I61" s="164"/>
      <c r="J61" s="165"/>
      <c r="K61" s="167"/>
      <c r="L61" s="166"/>
      <c r="M61" s="166"/>
      <c r="N61" s="166"/>
      <c r="O61" s="166"/>
      <c r="P61" s="166"/>
      <c r="Q61" s="167"/>
      <c r="R61" s="167"/>
      <c r="S61" s="166"/>
      <c r="T61" s="166"/>
      <c r="U61" s="166"/>
      <c r="V61" s="166"/>
      <c r="W61" s="166"/>
      <c r="X61" s="167"/>
      <c r="Y61" s="167"/>
      <c r="Z61" s="166"/>
      <c r="AA61" s="166"/>
      <c r="AB61" s="166"/>
      <c r="AC61" s="166"/>
      <c r="AD61" s="166"/>
      <c r="AE61" s="167"/>
      <c r="AF61" s="167"/>
      <c r="AG61" s="166"/>
      <c r="AH61" s="166"/>
      <c r="AI61" s="166"/>
      <c r="AJ61" s="166"/>
      <c r="AK61" s="166"/>
      <c r="AL61" s="167"/>
      <c r="AM61" s="167"/>
      <c r="AN61" s="166"/>
      <c r="AO61" s="166"/>
      <c r="AP61" s="134"/>
      <c r="AQ61" s="135">
        <f>COUNTIF($K61:$AO61,"a")</f>
        <v>0</v>
      </c>
      <c r="AR61" s="135">
        <f>COUNTIF($K61:$AO61,"b")</f>
        <v>0</v>
      </c>
      <c r="AS61" s="135">
        <f>COUNTIF($K61:$AO61,"c")</f>
        <v>0</v>
      </c>
      <c r="AT61" s="135">
        <f>COUNTIF($K61:$AO61,"d")</f>
        <v>0</v>
      </c>
      <c r="AU61" s="135">
        <f>COUNTIF($K61:$AO61,"e")</f>
        <v>0</v>
      </c>
      <c r="AV61" s="135">
        <f>COUNTIF($K61:$AO61,"f")</f>
        <v>0</v>
      </c>
      <c r="AW61" s="135">
        <f>COUNTIF($K61:$AO61,"g")</f>
        <v>0</v>
      </c>
      <c r="AX61" s="135">
        <f>COUNTIF($K61:$AO61,"h")</f>
        <v>0</v>
      </c>
      <c r="AY61" s="135">
        <f>COUNTIF($K61:$AO61,"i")</f>
        <v>0</v>
      </c>
      <c r="AZ61" s="135">
        <f>COUNTIF($K61:$AO61,"j")</f>
        <v>0</v>
      </c>
      <c r="BA61" s="135">
        <f>COUNTIF($K61:$AO61,"k")</f>
        <v>0</v>
      </c>
      <c r="BB61" s="135">
        <f>COUNTIF($K61:$AO61,"l")</f>
        <v>0</v>
      </c>
      <c r="BC61" s="135">
        <f>COUNTIF($K61:$AO61,"m")</f>
        <v>0</v>
      </c>
      <c r="BD61" s="135">
        <f>COUNTIF($K61:$AO61,"n")</f>
        <v>0</v>
      </c>
      <c r="BE61" s="135">
        <f>COUNTIF($K61:$AO61,"o")</f>
        <v>0</v>
      </c>
      <c r="BF61" s="135" t="str">
        <f t="shared" ref="BF61" si="112">IF(AQ61&gt;0,($G61*AQ61*$F$14),"0")</f>
        <v>0</v>
      </c>
      <c r="BG61" s="135" t="str">
        <f t="shared" ref="BG61" si="113">IF(AR61&gt;0,($G61*AR61*$F$15),"0")</f>
        <v>0</v>
      </c>
      <c r="BH61" s="135" t="str">
        <f t="shared" ref="BH61" si="114">IF(AS61&gt;0,($G61*AS61*$F$16),"0")</f>
        <v>0</v>
      </c>
      <c r="BI61" s="135" t="str">
        <f t="shared" ref="BI61" si="115">IF(AT61&gt;0,($G61*AT61*$F$17),"0")</f>
        <v>0</v>
      </c>
      <c r="BJ61" s="135" t="str">
        <f t="shared" ref="BJ61" si="116">IF(AU61&gt;0,($G61*AU61*$F$18),"0")</f>
        <v>0</v>
      </c>
      <c r="BK61" s="135" t="str">
        <f t="shared" ref="BK61" si="117">IF(AV61&gt;0,($G61*AV61*$F$19),"0")</f>
        <v>0</v>
      </c>
      <c r="BL61" s="135" t="str">
        <f t="shared" ref="BL61" si="118">IF(AW61&gt;0,($G61*AW61*$F$20),"0")</f>
        <v>0</v>
      </c>
      <c r="BM61" s="135" t="str">
        <f t="shared" ref="BM61" si="119">IF(AX61&gt;0,($G61*AX61*$F$21),"0")</f>
        <v>0</v>
      </c>
      <c r="BN61" s="135" t="str">
        <f t="shared" ref="BN61" si="120">IF(AY61&gt;0,($G61*AY61*$F$22),"0")</f>
        <v>0</v>
      </c>
      <c r="BO61" s="135" t="str">
        <f t="shared" ref="BO61" si="121">IF(AZ61&gt;0,($G61*AZ61*$F$23),"0")</f>
        <v>0</v>
      </c>
      <c r="BP61" s="135" t="str">
        <f t="shared" ref="BP61" si="122">IF(BA61&gt;0,($G61*BA61*$F$24),"0")</f>
        <v>0</v>
      </c>
      <c r="BQ61" s="135" t="str">
        <f t="shared" ref="BQ61" si="123">IF(BB61&gt;0,($G61*BB61*$F$25),"0")</f>
        <v>0</v>
      </c>
      <c r="BR61" s="135" t="str">
        <f t="shared" ref="BR61" si="124">IF(BC61&gt;0,($G61*BC61*$F$26),"0")</f>
        <v>0</v>
      </c>
      <c r="BS61" s="135" t="str">
        <f t="shared" ref="BS61" si="125">IF(BD61&gt;0,($G61*BD61*$F$27),"0")</f>
        <v>0</v>
      </c>
      <c r="BT61" s="135" t="str">
        <f t="shared" ref="BT61" si="126">IF(BE61&gt;0,($G61*BE61*$F$28),"0")</f>
        <v>0</v>
      </c>
      <c r="BW61" s="132"/>
    </row>
    <row r="62" spans="1:75" ht="21" customHeight="1" thickBot="1" x14ac:dyDescent="0.35">
      <c r="A62" s="28"/>
      <c r="B62" s="141" t="s">
        <v>66</v>
      </c>
      <c r="C62" s="142">
        <v>0.74930555555555556</v>
      </c>
      <c r="D62" s="142" t="s">
        <v>243</v>
      </c>
      <c r="E62" s="142" t="s">
        <v>257</v>
      </c>
      <c r="F62" s="145">
        <v>413</v>
      </c>
      <c r="G62" s="145">
        <f>$F62*'Campaign Total'!$F$49</f>
        <v>433.65000000000003</v>
      </c>
      <c r="H62" s="163">
        <f t="shared" si="25"/>
        <v>0</v>
      </c>
      <c r="I62" s="164">
        <f t="shared" si="26"/>
        <v>0</v>
      </c>
      <c r="J62" s="165"/>
      <c r="K62" s="170"/>
      <c r="L62" s="166"/>
      <c r="M62" s="166"/>
      <c r="N62" s="166"/>
      <c r="O62" s="166"/>
      <c r="P62" s="166"/>
      <c r="Q62" s="170"/>
      <c r="R62" s="170"/>
      <c r="S62" s="166"/>
      <c r="T62" s="166"/>
      <c r="U62" s="166"/>
      <c r="V62" s="166"/>
      <c r="W62" s="166"/>
      <c r="X62" s="170"/>
      <c r="Y62" s="170"/>
      <c r="Z62" s="166"/>
      <c r="AA62" s="166"/>
      <c r="AB62" s="166"/>
      <c r="AC62" s="166"/>
      <c r="AD62" s="166"/>
      <c r="AE62" s="170"/>
      <c r="AF62" s="170"/>
      <c r="AG62" s="166"/>
      <c r="AH62" s="166"/>
      <c r="AI62" s="166"/>
      <c r="AJ62" s="166"/>
      <c r="AK62" s="166"/>
      <c r="AL62" s="170"/>
      <c r="AM62" s="170"/>
      <c r="AN62" s="166"/>
      <c r="AO62" s="166"/>
      <c r="AP62" s="80"/>
      <c r="AQ62" s="82">
        <f>COUNTIF($K62:$AO62,"a")</f>
        <v>0</v>
      </c>
      <c r="AR62" s="82">
        <f>COUNTIF($K62:$AO62,"b")</f>
        <v>0</v>
      </c>
      <c r="AS62" s="82">
        <f>COUNTIF($K62:$AO62,"c")</f>
        <v>0</v>
      </c>
      <c r="AT62" s="82">
        <f>COUNTIF($K62:$AO62,"d")</f>
        <v>0</v>
      </c>
      <c r="AU62" s="82">
        <f>COUNTIF($K62:$AO62,"e")</f>
        <v>0</v>
      </c>
      <c r="AV62" s="82">
        <f>COUNTIF($K62:$AO62,"f")</f>
        <v>0</v>
      </c>
      <c r="AW62" s="82">
        <f>COUNTIF($K62:$AO62,"g")</f>
        <v>0</v>
      </c>
      <c r="AX62" s="82">
        <f>COUNTIF($K62:$AO62,"h")</f>
        <v>0</v>
      </c>
      <c r="AY62" s="82">
        <f>COUNTIF($K62:$AO62,"i")</f>
        <v>0</v>
      </c>
      <c r="AZ62" s="82">
        <f>COUNTIF($K62:$AO62,"j")</f>
        <v>0</v>
      </c>
      <c r="BA62" s="82">
        <f>COUNTIF($K62:$AO62,"k")</f>
        <v>0</v>
      </c>
      <c r="BB62" s="82">
        <f>COUNTIF($K62:$AO62,"l")</f>
        <v>0</v>
      </c>
      <c r="BC62" s="82">
        <f>COUNTIF($K62:$AO62,"m")</f>
        <v>0</v>
      </c>
      <c r="BD62" s="82">
        <f>COUNTIF($K62:$AO62,"n")</f>
        <v>0</v>
      </c>
      <c r="BE62" s="82">
        <f>COUNTIF($K62:$AO62,"o")</f>
        <v>0</v>
      </c>
      <c r="BF62" s="82" t="str">
        <f t="shared" si="80"/>
        <v>0</v>
      </c>
      <c r="BG62" s="82" t="str">
        <f t="shared" si="81"/>
        <v>0</v>
      </c>
      <c r="BH62" s="82" t="str">
        <f t="shared" si="82"/>
        <v>0</v>
      </c>
      <c r="BI62" s="82" t="str">
        <f t="shared" si="83"/>
        <v>0</v>
      </c>
      <c r="BJ62" s="82" t="str">
        <f t="shared" si="84"/>
        <v>0</v>
      </c>
      <c r="BK62" s="82" t="str">
        <f t="shared" si="85"/>
        <v>0</v>
      </c>
      <c r="BL62" s="82" t="str">
        <f t="shared" si="86"/>
        <v>0</v>
      </c>
      <c r="BM62" s="82" t="str">
        <f t="shared" si="87"/>
        <v>0</v>
      </c>
      <c r="BN62" s="82" t="str">
        <f t="shared" si="88"/>
        <v>0</v>
      </c>
      <c r="BO62" s="82" t="str">
        <f t="shared" si="89"/>
        <v>0</v>
      </c>
      <c r="BP62" s="82" t="str">
        <f t="shared" si="90"/>
        <v>0</v>
      </c>
      <c r="BQ62" s="82" t="str">
        <f t="shared" si="91"/>
        <v>0</v>
      </c>
      <c r="BR62" s="82" t="str">
        <f t="shared" si="92"/>
        <v>0</v>
      </c>
      <c r="BS62" s="82" t="str">
        <f t="shared" si="93"/>
        <v>0</v>
      </c>
      <c r="BT62" s="82" t="str">
        <f t="shared" si="94"/>
        <v>0</v>
      </c>
      <c r="BW62" s="127"/>
    </row>
    <row r="63" spans="1:75" ht="21" customHeight="1" thickBot="1" x14ac:dyDescent="0.35">
      <c r="A63" s="28"/>
      <c r="B63" s="139" t="s">
        <v>65</v>
      </c>
      <c r="C63" s="126">
        <v>0.75</v>
      </c>
      <c r="D63" s="217" t="s">
        <v>291</v>
      </c>
      <c r="E63" s="218"/>
      <c r="F63" s="140"/>
      <c r="G63" s="140"/>
      <c r="H63" s="163"/>
      <c r="I63" s="164"/>
      <c r="J63" s="165"/>
      <c r="K63" s="167"/>
      <c r="L63" s="166"/>
      <c r="M63" s="166"/>
      <c r="N63" s="166"/>
      <c r="O63" s="166"/>
      <c r="P63" s="166"/>
      <c r="Q63" s="167"/>
      <c r="R63" s="167"/>
      <c r="S63" s="166"/>
      <c r="T63" s="166"/>
      <c r="U63" s="166"/>
      <c r="V63" s="166"/>
      <c r="W63" s="166"/>
      <c r="X63" s="167"/>
      <c r="Y63" s="167"/>
      <c r="Z63" s="166"/>
      <c r="AA63" s="166"/>
      <c r="AB63" s="166"/>
      <c r="AC63" s="166"/>
      <c r="AD63" s="166"/>
      <c r="AE63" s="167"/>
      <c r="AF63" s="167"/>
      <c r="AG63" s="166"/>
      <c r="AH63" s="166"/>
      <c r="AI63" s="166"/>
      <c r="AJ63" s="166"/>
      <c r="AK63" s="166"/>
      <c r="AL63" s="167"/>
      <c r="AM63" s="167"/>
      <c r="AN63" s="166"/>
      <c r="AO63" s="166"/>
      <c r="AP63" s="80"/>
      <c r="AQ63" s="82">
        <f>COUNTIF($K63:$AO63,"a")</f>
        <v>0</v>
      </c>
      <c r="AR63" s="82">
        <f>COUNTIF($K63:$AO63,"b")</f>
        <v>0</v>
      </c>
      <c r="AS63" s="82">
        <f>COUNTIF($K63:$AO63,"c")</f>
        <v>0</v>
      </c>
      <c r="AT63" s="82">
        <f>COUNTIF($K63:$AO63,"d")</f>
        <v>0</v>
      </c>
      <c r="AU63" s="82">
        <f>COUNTIF($K63:$AO63,"e")</f>
        <v>0</v>
      </c>
      <c r="AV63" s="82">
        <f>COUNTIF($K63:$AO63,"f")</f>
        <v>0</v>
      </c>
      <c r="AW63" s="82">
        <f>COUNTIF($K63:$AO63,"g")</f>
        <v>0</v>
      </c>
      <c r="AX63" s="82">
        <f>COUNTIF($K63:$AO63,"h")</f>
        <v>0</v>
      </c>
      <c r="AY63" s="82">
        <f>COUNTIF($K63:$AO63,"i")</f>
        <v>0</v>
      </c>
      <c r="AZ63" s="82">
        <f>COUNTIF($K63:$AO63,"j")</f>
        <v>0</v>
      </c>
      <c r="BA63" s="82">
        <f>COUNTIF($K63:$AO63,"k")</f>
        <v>0</v>
      </c>
      <c r="BB63" s="82">
        <f>COUNTIF($K63:$AO63,"l")</f>
        <v>0</v>
      </c>
      <c r="BC63" s="82">
        <f>COUNTIF($K63:$AO63,"m")</f>
        <v>0</v>
      </c>
      <c r="BD63" s="82">
        <f>COUNTIF($K63:$AO63,"n")</f>
        <v>0</v>
      </c>
      <c r="BE63" s="82">
        <f>COUNTIF($K63:$AO63,"o")</f>
        <v>0</v>
      </c>
      <c r="BF63" s="82" t="str">
        <f t="shared" si="80"/>
        <v>0</v>
      </c>
      <c r="BG63" s="82" t="str">
        <f t="shared" si="81"/>
        <v>0</v>
      </c>
      <c r="BH63" s="82" t="str">
        <f t="shared" si="82"/>
        <v>0</v>
      </c>
      <c r="BI63" s="82" t="str">
        <f t="shared" si="83"/>
        <v>0</v>
      </c>
      <c r="BJ63" s="82" t="str">
        <f t="shared" si="84"/>
        <v>0</v>
      </c>
      <c r="BK63" s="82" t="str">
        <f t="shared" si="85"/>
        <v>0</v>
      </c>
      <c r="BL63" s="82" t="str">
        <f t="shared" si="86"/>
        <v>0</v>
      </c>
      <c r="BM63" s="82" t="str">
        <f t="shared" si="87"/>
        <v>0</v>
      </c>
      <c r="BN63" s="82" t="str">
        <f t="shared" si="88"/>
        <v>0</v>
      </c>
      <c r="BO63" s="82" t="str">
        <f t="shared" si="89"/>
        <v>0</v>
      </c>
      <c r="BP63" s="82" t="str">
        <f t="shared" si="90"/>
        <v>0</v>
      </c>
      <c r="BQ63" s="82" t="str">
        <f t="shared" si="91"/>
        <v>0</v>
      </c>
      <c r="BR63" s="82" t="str">
        <f t="shared" si="92"/>
        <v>0</v>
      </c>
      <c r="BS63" s="82" t="str">
        <f t="shared" si="93"/>
        <v>0</v>
      </c>
      <c r="BT63" s="82" t="str">
        <f t="shared" si="94"/>
        <v>0</v>
      </c>
      <c r="BW63" s="127"/>
    </row>
    <row r="64" spans="1:75" ht="21" customHeight="1" thickBot="1" x14ac:dyDescent="0.35">
      <c r="A64" s="28"/>
      <c r="B64" s="141" t="s">
        <v>66</v>
      </c>
      <c r="C64" s="142">
        <v>0.77013888888888893</v>
      </c>
      <c r="D64" s="142" t="s">
        <v>244</v>
      </c>
      <c r="E64" s="142" t="s">
        <v>258</v>
      </c>
      <c r="F64" s="145">
        <v>345</v>
      </c>
      <c r="G64" s="145">
        <f>$F64*'Campaign Total'!$F$49</f>
        <v>362.25</v>
      </c>
      <c r="H64" s="163">
        <f t="shared" si="25"/>
        <v>0</v>
      </c>
      <c r="I64" s="164">
        <f t="shared" si="26"/>
        <v>0</v>
      </c>
      <c r="J64" s="165"/>
      <c r="K64" s="170"/>
      <c r="L64" s="166"/>
      <c r="M64" s="166"/>
      <c r="N64" s="166"/>
      <c r="O64" s="166"/>
      <c r="P64" s="166"/>
      <c r="Q64" s="170"/>
      <c r="R64" s="170"/>
      <c r="S64" s="166"/>
      <c r="T64" s="166"/>
      <c r="U64" s="166"/>
      <c r="V64" s="166"/>
      <c r="W64" s="166"/>
      <c r="X64" s="170"/>
      <c r="Y64" s="170"/>
      <c r="Z64" s="166"/>
      <c r="AA64" s="166"/>
      <c r="AB64" s="166"/>
      <c r="AC64" s="166"/>
      <c r="AD64" s="166"/>
      <c r="AE64" s="170"/>
      <c r="AF64" s="170"/>
      <c r="AG64" s="166"/>
      <c r="AH64" s="166"/>
      <c r="AI64" s="166"/>
      <c r="AJ64" s="166"/>
      <c r="AK64" s="166"/>
      <c r="AL64" s="170"/>
      <c r="AM64" s="170"/>
      <c r="AN64" s="166"/>
      <c r="AO64" s="166"/>
      <c r="AP64" s="80"/>
      <c r="AQ64" s="82">
        <f>COUNTIF($K64:$AO64,"a")</f>
        <v>0</v>
      </c>
      <c r="AR64" s="82">
        <f>COUNTIF($K64:$AO64,"b")</f>
        <v>0</v>
      </c>
      <c r="AS64" s="82">
        <f>COUNTIF($K64:$AO64,"c")</f>
        <v>0</v>
      </c>
      <c r="AT64" s="82">
        <f>COUNTIF($K64:$AO64,"d")</f>
        <v>0</v>
      </c>
      <c r="AU64" s="82">
        <f>COUNTIF($K64:$AO64,"e")</f>
        <v>0</v>
      </c>
      <c r="AV64" s="82">
        <f>COUNTIF($K64:$AO64,"f")</f>
        <v>0</v>
      </c>
      <c r="AW64" s="82">
        <f>COUNTIF($K64:$AO64,"g")</f>
        <v>0</v>
      </c>
      <c r="AX64" s="82">
        <f>COUNTIF($K64:$AO64,"h")</f>
        <v>0</v>
      </c>
      <c r="AY64" s="82">
        <f>COUNTIF($K64:$AO64,"i")</f>
        <v>0</v>
      </c>
      <c r="AZ64" s="82">
        <f>COUNTIF($K64:$AO64,"j")</f>
        <v>0</v>
      </c>
      <c r="BA64" s="82">
        <f>COUNTIF($K64:$AO64,"k")</f>
        <v>0</v>
      </c>
      <c r="BB64" s="82">
        <f>COUNTIF($K64:$AO64,"l")</f>
        <v>0</v>
      </c>
      <c r="BC64" s="82">
        <f>COUNTIF($K64:$AO64,"m")</f>
        <v>0</v>
      </c>
      <c r="BD64" s="82">
        <f>COUNTIF($K64:$AO64,"n")</f>
        <v>0</v>
      </c>
      <c r="BE64" s="82">
        <f>COUNTIF($K64:$AO64,"o")</f>
        <v>0</v>
      </c>
      <c r="BF64" s="82" t="str">
        <f t="shared" si="80"/>
        <v>0</v>
      </c>
      <c r="BG64" s="82" t="str">
        <f t="shared" si="81"/>
        <v>0</v>
      </c>
      <c r="BH64" s="82" t="str">
        <f t="shared" si="82"/>
        <v>0</v>
      </c>
      <c r="BI64" s="82" t="str">
        <f t="shared" si="83"/>
        <v>0</v>
      </c>
      <c r="BJ64" s="82" t="str">
        <f t="shared" si="84"/>
        <v>0</v>
      </c>
      <c r="BK64" s="82" t="str">
        <f t="shared" si="85"/>
        <v>0</v>
      </c>
      <c r="BL64" s="82" t="str">
        <f t="shared" si="86"/>
        <v>0</v>
      </c>
      <c r="BM64" s="82" t="str">
        <f t="shared" si="87"/>
        <v>0</v>
      </c>
      <c r="BN64" s="82" t="str">
        <f t="shared" si="88"/>
        <v>0</v>
      </c>
      <c r="BO64" s="82" t="str">
        <f t="shared" si="89"/>
        <v>0</v>
      </c>
      <c r="BP64" s="82" t="str">
        <f t="shared" si="90"/>
        <v>0</v>
      </c>
      <c r="BQ64" s="82" t="str">
        <f t="shared" si="91"/>
        <v>0</v>
      </c>
      <c r="BR64" s="82" t="str">
        <f t="shared" si="92"/>
        <v>0</v>
      </c>
      <c r="BS64" s="82" t="str">
        <f t="shared" si="93"/>
        <v>0</v>
      </c>
      <c r="BT64" s="82" t="str">
        <f t="shared" si="94"/>
        <v>0</v>
      </c>
      <c r="BW64" s="127"/>
    </row>
    <row r="65" spans="1:75" ht="39" customHeight="1" thickBot="1" x14ac:dyDescent="0.35">
      <c r="A65" s="28"/>
      <c r="B65" s="139" t="s">
        <v>65</v>
      </c>
      <c r="C65" s="126">
        <v>0.77083333333333337</v>
      </c>
      <c r="D65" s="160" t="s">
        <v>353</v>
      </c>
      <c r="E65" s="126" t="s">
        <v>323</v>
      </c>
      <c r="F65" s="140"/>
      <c r="G65" s="140"/>
      <c r="H65" s="163"/>
      <c r="I65" s="164"/>
      <c r="J65" s="165"/>
      <c r="K65" s="167"/>
      <c r="L65" s="166"/>
      <c r="M65" s="166"/>
      <c r="N65" s="166"/>
      <c r="O65" s="166"/>
      <c r="P65" s="166"/>
      <c r="Q65" s="167"/>
      <c r="R65" s="167"/>
      <c r="S65" s="166"/>
      <c r="T65" s="166"/>
      <c r="U65" s="166"/>
      <c r="V65" s="166"/>
      <c r="W65" s="166"/>
      <c r="X65" s="167"/>
      <c r="Y65" s="167"/>
      <c r="Z65" s="166"/>
      <c r="AA65" s="166"/>
      <c r="AB65" s="166"/>
      <c r="AC65" s="166"/>
      <c r="AD65" s="166"/>
      <c r="AE65" s="167"/>
      <c r="AF65" s="167"/>
      <c r="AG65" s="166"/>
      <c r="AH65" s="166"/>
      <c r="AI65" s="166"/>
      <c r="AJ65" s="166"/>
      <c r="AK65" s="166"/>
      <c r="AL65" s="167"/>
      <c r="AM65" s="167"/>
      <c r="AN65" s="166"/>
      <c r="AO65" s="166"/>
      <c r="AP65" s="80"/>
      <c r="AQ65" s="82">
        <f>COUNTIF($K65:$AO65,"a")</f>
        <v>0</v>
      </c>
      <c r="AR65" s="82">
        <f>COUNTIF($K65:$AO65,"b")</f>
        <v>0</v>
      </c>
      <c r="AS65" s="82">
        <f>COUNTIF($K65:$AO65,"c")</f>
        <v>0</v>
      </c>
      <c r="AT65" s="82">
        <f>COUNTIF($K65:$AO65,"d")</f>
        <v>0</v>
      </c>
      <c r="AU65" s="82">
        <f>COUNTIF($K65:$AO65,"e")</f>
        <v>0</v>
      </c>
      <c r="AV65" s="82">
        <f>COUNTIF($K65:$AO65,"f")</f>
        <v>0</v>
      </c>
      <c r="AW65" s="82">
        <f>COUNTIF($K65:$AO65,"g")</f>
        <v>0</v>
      </c>
      <c r="AX65" s="82">
        <f>COUNTIF($K65:$AO65,"h")</f>
        <v>0</v>
      </c>
      <c r="AY65" s="82">
        <f>COUNTIF($K65:$AO65,"i")</f>
        <v>0</v>
      </c>
      <c r="AZ65" s="82">
        <f>COUNTIF($K65:$AO65,"j")</f>
        <v>0</v>
      </c>
      <c r="BA65" s="82">
        <f>COUNTIF($K65:$AO65,"k")</f>
        <v>0</v>
      </c>
      <c r="BB65" s="82">
        <f>COUNTIF($K65:$AO65,"l")</f>
        <v>0</v>
      </c>
      <c r="BC65" s="82">
        <f>COUNTIF($K65:$AO65,"m")</f>
        <v>0</v>
      </c>
      <c r="BD65" s="82">
        <f>COUNTIF($K65:$AO65,"n")</f>
        <v>0</v>
      </c>
      <c r="BE65" s="82">
        <f>COUNTIF($K65:$AO65,"o")</f>
        <v>0</v>
      </c>
      <c r="BF65" s="82" t="str">
        <f t="shared" si="80"/>
        <v>0</v>
      </c>
      <c r="BG65" s="82" t="str">
        <f t="shared" si="81"/>
        <v>0</v>
      </c>
      <c r="BH65" s="82" t="str">
        <f t="shared" si="82"/>
        <v>0</v>
      </c>
      <c r="BI65" s="82" t="str">
        <f t="shared" si="83"/>
        <v>0</v>
      </c>
      <c r="BJ65" s="82" t="str">
        <f t="shared" si="84"/>
        <v>0</v>
      </c>
      <c r="BK65" s="82" t="str">
        <f t="shared" si="85"/>
        <v>0</v>
      </c>
      <c r="BL65" s="82" t="str">
        <f t="shared" si="86"/>
        <v>0</v>
      </c>
      <c r="BM65" s="82" t="str">
        <f t="shared" si="87"/>
        <v>0</v>
      </c>
      <c r="BN65" s="82" t="str">
        <f t="shared" si="88"/>
        <v>0</v>
      </c>
      <c r="BO65" s="82" t="str">
        <f t="shared" si="89"/>
        <v>0</v>
      </c>
      <c r="BP65" s="82" t="str">
        <f t="shared" si="90"/>
        <v>0</v>
      </c>
      <c r="BQ65" s="82" t="str">
        <f t="shared" si="91"/>
        <v>0</v>
      </c>
      <c r="BR65" s="82" t="str">
        <f t="shared" si="92"/>
        <v>0</v>
      </c>
      <c r="BS65" s="82" t="str">
        <f t="shared" si="93"/>
        <v>0</v>
      </c>
      <c r="BT65" s="82" t="str">
        <f t="shared" si="94"/>
        <v>0</v>
      </c>
      <c r="BW65" s="127"/>
    </row>
    <row r="66" spans="1:75" ht="42" customHeight="1" thickBot="1" x14ac:dyDescent="0.35">
      <c r="A66" s="28"/>
      <c r="B66" s="141" t="s">
        <v>66</v>
      </c>
      <c r="C66" s="142">
        <v>0.7909722222222223</v>
      </c>
      <c r="D66" s="142" t="s">
        <v>314</v>
      </c>
      <c r="E66" s="142" t="s">
        <v>385</v>
      </c>
      <c r="F66" s="145">
        <v>361</v>
      </c>
      <c r="G66" s="145">
        <f>$F66*'Campaign Total'!$F$49</f>
        <v>379.05</v>
      </c>
      <c r="H66" s="163">
        <f t="shared" ref="H66" si="127">SUM(AQ66:BE66)</f>
        <v>0</v>
      </c>
      <c r="I66" s="164">
        <f t="shared" ref="I66" si="128">SUM(BF66:BT66)</f>
        <v>0</v>
      </c>
      <c r="J66" s="165"/>
      <c r="K66" s="170"/>
      <c r="L66" s="166"/>
      <c r="M66" s="166"/>
      <c r="N66" s="166"/>
      <c r="O66" s="166"/>
      <c r="P66" s="166"/>
      <c r="Q66" s="170"/>
      <c r="R66" s="170"/>
      <c r="S66" s="166"/>
      <c r="T66" s="166"/>
      <c r="U66" s="166"/>
      <c r="V66" s="166"/>
      <c r="W66" s="166"/>
      <c r="X66" s="170"/>
      <c r="Y66" s="170"/>
      <c r="Z66" s="166"/>
      <c r="AA66" s="166"/>
      <c r="AB66" s="166"/>
      <c r="AC66" s="166"/>
      <c r="AD66" s="166"/>
      <c r="AE66" s="170"/>
      <c r="AF66" s="170"/>
      <c r="AG66" s="166"/>
      <c r="AH66" s="166"/>
      <c r="AI66" s="166"/>
      <c r="AJ66" s="166"/>
      <c r="AK66" s="166"/>
      <c r="AL66" s="170"/>
      <c r="AM66" s="170"/>
      <c r="AN66" s="166"/>
      <c r="AO66" s="166"/>
      <c r="AP66" s="80"/>
      <c r="AQ66" s="82">
        <f>COUNTIF($K66:$AO66,"a")</f>
        <v>0</v>
      </c>
      <c r="AR66" s="82">
        <f>COUNTIF($K66:$AO66,"b")</f>
        <v>0</v>
      </c>
      <c r="AS66" s="82">
        <f>COUNTIF($K66:$AO66,"c")</f>
        <v>0</v>
      </c>
      <c r="AT66" s="82">
        <f>COUNTIF($K66:$AO66,"d")</f>
        <v>0</v>
      </c>
      <c r="AU66" s="82">
        <f>COUNTIF($K66:$AO66,"e")</f>
        <v>0</v>
      </c>
      <c r="AV66" s="82">
        <f>COUNTIF($K66:$AO66,"f")</f>
        <v>0</v>
      </c>
      <c r="AW66" s="82">
        <f>COUNTIF($K66:$AO66,"g")</f>
        <v>0</v>
      </c>
      <c r="AX66" s="82">
        <f>COUNTIF($K66:$AO66,"h")</f>
        <v>0</v>
      </c>
      <c r="AY66" s="82">
        <f>COUNTIF($K66:$AO66,"i")</f>
        <v>0</v>
      </c>
      <c r="AZ66" s="82">
        <f>COUNTIF($K66:$AO66,"j")</f>
        <v>0</v>
      </c>
      <c r="BA66" s="82">
        <f>COUNTIF($K66:$AO66,"k")</f>
        <v>0</v>
      </c>
      <c r="BB66" s="82">
        <f>COUNTIF($K66:$AO66,"l")</f>
        <v>0</v>
      </c>
      <c r="BC66" s="82">
        <f>COUNTIF($K66:$AO66,"m")</f>
        <v>0</v>
      </c>
      <c r="BD66" s="82">
        <f>COUNTIF($K66:$AO66,"n")</f>
        <v>0</v>
      </c>
      <c r="BE66" s="82">
        <f>COUNTIF($K66:$AO66,"o")</f>
        <v>0</v>
      </c>
      <c r="BF66" s="82" t="str">
        <f t="shared" ref="BF66" si="129">IF(AQ66&gt;0,($G66*AQ66*$F$14),"0")</f>
        <v>0</v>
      </c>
      <c r="BG66" s="82" t="str">
        <f t="shared" ref="BG66" si="130">IF(AR66&gt;0,($G66*AR66*$F$15),"0")</f>
        <v>0</v>
      </c>
      <c r="BH66" s="82" t="str">
        <f t="shared" ref="BH66" si="131">IF(AS66&gt;0,($G66*AS66*$F$16),"0")</f>
        <v>0</v>
      </c>
      <c r="BI66" s="82" t="str">
        <f t="shared" ref="BI66" si="132">IF(AT66&gt;0,($G66*AT66*$F$17),"0")</f>
        <v>0</v>
      </c>
      <c r="BJ66" s="82" t="str">
        <f t="shared" ref="BJ66" si="133">IF(AU66&gt;0,($G66*AU66*$F$18),"0")</f>
        <v>0</v>
      </c>
      <c r="BK66" s="82" t="str">
        <f t="shared" ref="BK66" si="134">IF(AV66&gt;0,($G66*AV66*$F$19),"0")</f>
        <v>0</v>
      </c>
      <c r="BL66" s="82" t="str">
        <f t="shared" ref="BL66" si="135">IF(AW66&gt;0,($G66*AW66*$F$20),"0")</f>
        <v>0</v>
      </c>
      <c r="BM66" s="82" t="str">
        <f t="shared" ref="BM66" si="136">IF(AX66&gt;0,($G66*AX66*$F$21),"0")</f>
        <v>0</v>
      </c>
      <c r="BN66" s="82" t="str">
        <f t="shared" ref="BN66" si="137">IF(AY66&gt;0,($G66*AY66*$F$22),"0")</f>
        <v>0</v>
      </c>
      <c r="BO66" s="82" t="str">
        <f t="shared" ref="BO66" si="138">IF(AZ66&gt;0,($G66*AZ66*$F$23),"0")</f>
        <v>0</v>
      </c>
      <c r="BP66" s="82" t="str">
        <f t="shared" ref="BP66" si="139">IF(BA66&gt;0,($G66*BA66*$F$24),"0")</f>
        <v>0</v>
      </c>
      <c r="BQ66" s="82" t="str">
        <f t="shared" ref="BQ66" si="140">IF(BB66&gt;0,($G66*BB66*$F$25),"0")</f>
        <v>0</v>
      </c>
      <c r="BR66" s="82" t="str">
        <f t="shared" ref="BR66" si="141">IF(BC66&gt;0,($G66*BC66*$F$26),"0")</f>
        <v>0</v>
      </c>
      <c r="BS66" s="82" t="str">
        <f t="shared" ref="BS66" si="142">IF(BD66&gt;0,($G66*BD66*$F$27),"0")</f>
        <v>0</v>
      </c>
      <c r="BT66" s="82" t="str">
        <f t="shared" ref="BT66" si="143">IF(BE66&gt;0,($G66*BE66*$F$28),"0")</f>
        <v>0</v>
      </c>
      <c r="BW66" s="127"/>
    </row>
    <row r="67" spans="1:75" ht="42" customHeight="1" thickBot="1" x14ac:dyDescent="0.35">
      <c r="A67" s="29"/>
      <c r="B67" s="139" t="s">
        <v>65</v>
      </c>
      <c r="C67" s="126">
        <v>0.79166666666666663</v>
      </c>
      <c r="D67" s="160" t="s">
        <v>386</v>
      </c>
      <c r="E67" s="126" t="s">
        <v>323</v>
      </c>
      <c r="F67" s="140"/>
      <c r="G67" s="140"/>
      <c r="H67" s="163"/>
      <c r="I67" s="164"/>
      <c r="J67" s="165"/>
      <c r="K67" s="167"/>
      <c r="L67" s="166"/>
      <c r="M67" s="166"/>
      <c r="N67" s="166"/>
      <c r="O67" s="166"/>
      <c r="P67" s="166"/>
      <c r="Q67" s="167"/>
      <c r="R67" s="167"/>
      <c r="S67" s="166"/>
      <c r="T67" s="166"/>
      <c r="U67" s="166"/>
      <c r="V67" s="166"/>
      <c r="W67" s="166"/>
      <c r="X67" s="167"/>
      <c r="Y67" s="167"/>
      <c r="Z67" s="166"/>
      <c r="AA67" s="166"/>
      <c r="AB67" s="166"/>
      <c r="AC67" s="166"/>
      <c r="AD67" s="166"/>
      <c r="AE67" s="167"/>
      <c r="AF67" s="167"/>
      <c r="AG67" s="166"/>
      <c r="AH67" s="166"/>
      <c r="AI67" s="166"/>
      <c r="AJ67" s="166"/>
      <c r="AK67" s="166"/>
      <c r="AL67" s="167"/>
      <c r="AM67" s="167"/>
      <c r="AN67" s="166"/>
      <c r="AO67" s="166"/>
      <c r="AP67" s="168"/>
      <c r="AQ67" s="169">
        <f>COUNTIF($K67:$AO67,"a")</f>
        <v>0</v>
      </c>
      <c r="AR67" s="169">
        <f>COUNTIF($K67:$AO67,"b")</f>
        <v>0</v>
      </c>
      <c r="AS67" s="169">
        <f>COUNTIF($K67:$AO67,"c")</f>
        <v>0</v>
      </c>
      <c r="AT67" s="169">
        <f>COUNTIF($K67:$AO67,"d")</f>
        <v>0</v>
      </c>
      <c r="AU67" s="169">
        <f>COUNTIF($K67:$AO67,"e")</f>
        <v>0</v>
      </c>
      <c r="AV67" s="169">
        <f>COUNTIF($K67:$AO67,"f")</f>
        <v>0</v>
      </c>
      <c r="AW67" s="169">
        <f>COUNTIF($K67:$AO67,"g")</f>
        <v>0</v>
      </c>
      <c r="AX67" s="169">
        <f>COUNTIF($K67:$AO67,"h")</f>
        <v>0</v>
      </c>
      <c r="AY67" s="169">
        <f>COUNTIF($K67:$AO67,"i")</f>
        <v>0</v>
      </c>
      <c r="AZ67" s="169">
        <f>COUNTIF($K67:$AO67,"j")</f>
        <v>0</v>
      </c>
      <c r="BA67" s="169">
        <f>COUNTIF($K67:$AO67,"k")</f>
        <v>0</v>
      </c>
      <c r="BB67" s="169">
        <f>COUNTIF($K67:$AO67,"l")</f>
        <v>0</v>
      </c>
      <c r="BC67" s="169">
        <f>COUNTIF($K67:$AO67,"m")</f>
        <v>0</v>
      </c>
      <c r="BD67" s="169">
        <f>COUNTIF($K67:$AO67,"n")</f>
        <v>0</v>
      </c>
      <c r="BE67" s="169">
        <f>COUNTIF($K67:$AO67,"o")</f>
        <v>0</v>
      </c>
      <c r="BF67" s="169" t="str">
        <f t="shared" si="80"/>
        <v>0</v>
      </c>
      <c r="BG67" s="169" t="str">
        <f t="shared" si="81"/>
        <v>0</v>
      </c>
      <c r="BH67" s="169" t="str">
        <f t="shared" si="82"/>
        <v>0</v>
      </c>
      <c r="BI67" s="169" t="str">
        <f t="shared" si="83"/>
        <v>0</v>
      </c>
      <c r="BJ67" s="169" t="str">
        <f t="shared" si="84"/>
        <v>0</v>
      </c>
      <c r="BK67" s="169" t="str">
        <f t="shared" si="85"/>
        <v>0</v>
      </c>
      <c r="BL67" s="169" t="str">
        <f t="shared" si="86"/>
        <v>0</v>
      </c>
      <c r="BM67" s="169" t="str">
        <f t="shared" si="87"/>
        <v>0</v>
      </c>
      <c r="BN67" s="169" t="str">
        <f t="shared" si="88"/>
        <v>0</v>
      </c>
      <c r="BO67" s="169" t="str">
        <f t="shared" si="89"/>
        <v>0</v>
      </c>
      <c r="BP67" s="169" t="str">
        <f t="shared" si="90"/>
        <v>0</v>
      </c>
      <c r="BQ67" s="169" t="str">
        <f t="shared" si="91"/>
        <v>0</v>
      </c>
      <c r="BR67" s="169" t="str">
        <f t="shared" si="92"/>
        <v>0</v>
      </c>
      <c r="BS67" s="169" t="str">
        <f t="shared" si="93"/>
        <v>0</v>
      </c>
      <c r="BT67" s="169" t="str">
        <f t="shared" si="94"/>
        <v>0</v>
      </c>
      <c r="BU67" s="165"/>
      <c r="BW67" s="127"/>
    </row>
    <row r="68" spans="1:75" ht="21" customHeight="1" thickBot="1" x14ac:dyDescent="0.35">
      <c r="A68" s="29"/>
      <c r="B68" s="141" t="s">
        <v>66</v>
      </c>
      <c r="C68" s="142">
        <v>0.81180555555555556</v>
      </c>
      <c r="D68" s="142" t="s">
        <v>245</v>
      </c>
      <c r="E68" s="142" t="s">
        <v>259</v>
      </c>
      <c r="F68" s="145">
        <v>185</v>
      </c>
      <c r="G68" s="145">
        <f>$F68*'Campaign Total'!$F$49</f>
        <v>194.25</v>
      </c>
      <c r="H68" s="163">
        <f t="shared" si="25"/>
        <v>0</v>
      </c>
      <c r="I68" s="164">
        <f t="shared" si="26"/>
        <v>0</v>
      </c>
      <c r="J68" s="165"/>
      <c r="K68" s="170"/>
      <c r="L68" s="166"/>
      <c r="M68" s="166"/>
      <c r="N68" s="166"/>
      <c r="O68" s="166"/>
      <c r="P68" s="166"/>
      <c r="Q68" s="170"/>
      <c r="R68" s="170"/>
      <c r="S68" s="166"/>
      <c r="T68" s="166"/>
      <c r="U68" s="166"/>
      <c r="V68" s="166"/>
      <c r="W68" s="166"/>
      <c r="X68" s="170"/>
      <c r="Y68" s="170"/>
      <c r="Z68" s="166"/>
      <c r="AA68" s="166"/>
      <c r="AB68" s="166"/>
      <c r="AC68" s="166"/>
      <c r="AD68" s="166"/>
      <c r="AE68" s="170"/>
      <c r="AF68" s="170"/>
      <c r="AG68" s="166"/>
      <c r="AH68" s="166"/>
      <c r="AI68" s="166"/>
      <c r="AJ68" s="166"/>
      <c r="AK68" s="166"/>
      <c r="AL68" s="170"/>
      <c r="AM68" s="170"/>
      <c r="AN68" s="166"/>
      <c r="AO68" s="166"/>
      <c r="AP68" s="168"/>
      <c r="AQ68" s="169">
        <f>COUNTIF($K68:$AO68,"a")</f>
        <v>0</v>
      </c>
      <c r="AR68" s="169">
        <f>COUNTIF($K68:$AO68,"b")</f>
        <v>0</v>
      </c>
      <c r="AS68" s="169">
        <f>COUNTIF($K68:$AO68,"c")</f>
        <v>0</v>
      </c>
      <c r="AT68" s="169">
        <f>COUNTIF($K68:$AO68,"d")</f>
        <v>0</v>
      </c>
      <c r="AU68" s="169">
        <f>COUNTIF($K68:$AO68,"e")</f>
        <v>0</v>
      </c>
      <c r="AV68" s="169">
        <f>COUNTIF($K68:$AO68,"f")</f>
        <v>0</v>
      </c>
      <c r="AW68" s="169">
        <f>COUNTIF($K68:$AO68,"g")</f>
        <v>0</v>
      </c>
      <c r="AX68" s="169">
        <f>COUNTIF($K68:$AO68,"h")</f>
        <v>0</v>
      </c>
      <c r="AY68" s="169">
        <f>COUNTIF($K68:$AO68,"i")</f>
        <v>0</v>
      </c>
      <c r="AZ68" s="169">
        <f>COUNTIF($K68:$AO68,"j")</f>
        <v>0</v>
      </c>
      <c r="BA68" s="169">
        <f>COUNTIF($K68:$AO68,"k")</f>
        <v>0</v>
      </c>
      <c r="BB68" s="169">
        <f>COUNTIF($K68:$AO68,"l")</f>
        <v>0</v>
      </c>
      <c r="BC68" s="169">
        <f>COUNTIF($K68:$AO68,"m")</f>
        <v>0</v>
      </c>
      <c r="BD68" s="169">
        <f>COUNTIF($K68:$AO68,"n")</f>
        <v>0</v>
      </c>
      <c r="BE68" s="169">
        <f>COUNTIF($K68:$AO68,"o")</f>
        <v>0</v>
      </c>
      <c r="BF68" s="169" t="str">
        <f t="shared" si="80"/>
        <v>0</v>
      </c>
      <c r="BG68" s="169" t="str">
        <f t="shared" si="81"/>
        <v>0</v>
      </c>
      <c r="BH68" s="169" t="str">
        <f t="shared" si="82"/>
        <v>0</v>
      </c>
      <c r="BI68" s="169" t="str">
        <f t="shared" si="83"/>
        <v>0</v>
      </c>
      <c r="BJ68" s="169" t="str">
        <f t="shared" si="84"/>
        <v>0</v>
      </c>
      <c r="BK68" s="169" t="str">
        <f t="shared" si="85"/>
        <v>0</v>
      </c>
      <c r="BL68" s="169" t="str">
        <f t="shared" si="86"/>
        <v>0</v>
      </c>
      <c r="BM68" s="169" t="str">
        <f t="shared" si="87"/>
        <v>0</v>
      </c>
      <c r="BN68" s="169" t="str">
        <f t="shared" si="88"/>
        <v>0</v>
      </c>
      <c r="BO68" s="169" t="str">
        <f t="shared" si="89"/>
        <v>0</v>
      </c>
      <c r="BP68" s="169" t="str">
        <f t="shared" si="90"/>
        <v>0</v>
      </c>
      <c r="BQ68" s="169" t="str">
        <f t="shared" si="91"/>
        <v>0</v>
      </c>
      <c r="BR68" s="169" t="str">
        <f t="shared" si="92"/>
        <v>0</v>
      </c>
      <c r="BS68" s="169" t="str">
        <f t="shared" si="93"/>
        <v>0</v>
      </c>
      <c r="BT68" s="169" t="str">
        <f t="shared" si="94"/>
        <v>0</v>
      </c>
      <c r="BU68" s="165"/>
      <c r="BW68" s="127"/>
    </row>
    <row r="69" spans="1:75" ht="21" customHeight="1" thickBot="1" x14ac:dyDescent="0.35">
      <c r="A69" s="29"/>
      <c r="B69" s="139" t="s">
        <v>65</v>
      </c>
      <c r="C69" s="126">
        <v>0.8125</v>
      </c>
      <c r="D69" s="217" t="s">
        <v>390</v>
      </c>
      <c r="E69" s="218"/>
      <c r="F69" s="140"/>
      <c r="G69" s="140"/>
      <c r="H69" s="163"/>
      <c r="I69" s="164"/>
      <c r="J69" s="165"/>
      <c r="K69" s="167"/>
      <c r="L69" s="166"/>
      <c r="M69" s="166"/>
      <c r="N69" s="166"/>
      <c r="O69" s="166"/>
      <c r="P69" s="166"/>
      <c r="Q69" s="167"/>
      <c r="R69" s="167"/>
      <c r="S69" s="166"/>
      <c r="T69" s="166"/>
      <c r="U69" s="166"/>
      <c r="V69" s="166"/>
      <c r="W69" s="166"/>
      <c r="X69" s="167"/>
      <c r="Y69" s="167"/>
      <c r="Z69" s="166"/>
      <c r="AA69" s="166"/>
      <c r="AB69" s="166"/>
      <c r="AC69" s="166"/>
      <c r="AD69" s="166"/>
      <c r="AE69" s="167"/>
      <c r="AF69" s="167"/>
      <c r="AG69" s="166"/>
      <c r="AH69" s="166"/>
      <c r="AI69" s="166"/>
      <c r="AJ69" s="166"/>
      <c r="AK69" s="166"/>
      <c r="AL69" s="167"/>
      <c r="AM69" s="167"/>
      <c r="AN69" s="166"/>
      <c r="AO69" s="166"/>
      <c r="AP69" s="168"/>
      <c r="AQ69" s="169">
        <f>COUNTIF($K69:$AO69,"a")</f>
        <v>0</v>
      </c>
      <c r="AR69" s="169">
        <f>COUNTIF($K69:$AO69,"b")</f>
        <v>0</v>
      </c>
      <c r="AS69" s="169">
        <f>COUNTIF($K69:$AO69,"c")</f>
        <v>0</v>
      </c>
      <c r="AT69" s="169">
        <f>COUNTIF($K69:$AO69,"d")</f>
        <v>0</v>
      </c>
      <c r="AU69" s="169">
        <f>COUNTIF($K69:$AO69,"e")</f>
        <v>0</v>
      </c>
      <c r="AV69" s="169">
        <f>COUNTIF($K69:$AO69,"f")</f>
        <v>0</v>
      </c>
      <c r="AW69" s="169">
        <f>COUNTIF($K69:$AO69,"g")</f>
        <v>0</v>
      </c>
      <c r="AX69" s="169">
        <f>COUNTIF($K69:$AO69,"h")</f>
        <v>0</v>
      </c>
      <c r="AY69" s="169">
        <f>COUNTIF($K69:$AO69,"i")</f>
        <v>0</v>
      </c>
      <c r="AZ69" s="169">
        <f>COUNTIF($K69:$AO69,"j")</f>
        <v>0</v>
      </c>
      <c r="BA69" s="169">
        <f>COUNTIF($K69:$AO69,"k")</f>
        <v>0</v>
      </c>
      <c r="BB69" s="169">
        <f>COUNTIF($K69:$AO69,"l")</f>
        <v>0</v>
      </c>
      <c r="BC69" s="169">
        <f>COUNTIF($K69:$AO69,"m")</f>
        <v>0</v>
      </c>
      <c r="BD69" s="169">
        <f>COUNTIF($K69:$AO69,"n")</f>
        <v>0</v>
      </c>
      <c r="BE69" s="169">
        <f>COUNTIF($K69:$AO69,"o")</f>
        <v>0</v>
      </c>
      <c r="BF69" s="169" t="str">
        <f t="shared" si="80"/>
        <v>0</v>
      </c>
      <c r="BG69" s="169" t="str">
        <f t="shared" si="81"/>
        <v>0</v>
      </c>
      <c r="BH69" s="169" t="str">
        <f t="shared" si="82"/>
        <v>0</v>
      </c>
      <c r="BI69" s="169" t="str">
        <f t="shared" si="83"/>
        <v>0</v>
      </c>
      <c r="BJ69" s="169" t="str">
        <f t="shared" si="84"/>
        <v>0</v>
      </c>
      <c r="BK69" s="169" t="str">
        <f t="shared" si="85"/>
        <v>0</v>
      </c>
      <c r="BL69" s="169" t="str">
        <f t="shared" si="86"/>
        <v>0</v>
      </c>
      <c r="BM69" s="169" t="str">
        <f t="shared" si="87"/>
        <v>0</v>
      </c>
      <c r="BN69" s="169" t="str">
        <f t="shared" si="88"/>
        <v>0</v>
      </c>
      <c r="BO69" s="169" t="str">
        <f t="shared" si="89"/>
        <v>0</v>
      </c>
      <c r="BP69" s="169" t="str">
        <f t="shared" si="90"/>
        <v>0</v>
      </c>
      <c r="BQ69" s="169" t="str">
        <f t="shared" si="91"/>
        <v>0</v>
      </c>
      <c r="BR69" s="169" t="str">
        <f t="shared" si="92"/>
        <v>0</v>
      </c>
      <c r="BS69" s="169" t="str">
        <f t="shared" si="93"/>
        <v>0</v>
      </c>
      <c r="BT69" s="169" t="str">
        <f t="shared" si="94"/>
        <v>0</v>
      </c>
      <c r="BU69" s="165"/>
      <c r="BW69" s="127"/>
    </row>
    <row r="70" spans="1:75" ht="21" customHeight="1" thickBot="1" x14ac:dyDescent="0.35">
      <c r="A70" s="29"/>
      <c r="B70" s="141" t="s">
        <v>66</v>
      </c>
      <c r="C70" s="142">
        <v>0.83263888888888893</v>
      </c>
      <c r="D70" s="142" t="s">
        <v>246</v>
      </c>
      <c r="E70" s="142" t="s">
        <v>260</v>
      </c>
      <c r="F70" s="145">
        <v>304</v>
      </c>
      <c r="G70" s="145">
        <f>$F70*'Campaign Total'!$F$49</f>
        <v>319.2</v>
      </c>
      <c r="H70" s="163">
        <f>SUM(AQ70:BE70)</f>
        <v>0</v>
      </c>
      <c r="I70" s="164">
        <f>SUM(BF70:BT70)</f>
        <v>0</v>
      </c>
      <c r="J70" s="165"/>
      <c r="K70" s="170"/>
      <c r="L70" s="166"/>
      <c r="M70" s="166"/>
      <c r="N70" s="166"/>
      <c r="O70" s="166"/>
      <c r="P70" s="166"/>
      <c r="Q70" s="170"/>
      <c r="R70" s="170"/>
      <c r="S70" s="166"/>
      <c r="T70" s="166"/>
      <c r="U70" s="166"/>
      <c r="V70" s="166"/>
      <c r="W70" s="166"/>
      <c r="X70" s="170"/>
      <c r="Y70" s="170"/>
      <c r="Z70" s="166"/>
      <c r="AA70" s="166"/>
      <c r="AB70" s="166"/>
      <c r="AC70" s="166"/>
      <c r="AD70" s="166"/>
      <c r="AE70" s="170"/>
      <c r="AF70" s="170"/>
      <c r="AG70" s="166"/>
      <c r="AH70" s="166"/>
      <c r="AI70" s="166"/>
      <c r="AJ70" s="166"/>
      <c r="AK70" s="166"/>
      <c r="AL70" s="170"/>
      <c r="AM70" s="170"/>
      <c r="AN70" s="166"/>
      <c r="AO70" s="166"/>
      <c r="AP70" s="168"/>
      <c r="AQ70" s="169">
        <f>COUNTIF($K70:$AO70,"a")</f>
        <v>0</v>
      </c>
      <c r="AR70" s="169">
        <f>COUNTIF($K70:$AO70,"b")</f>
        <v>0</v>
      </c>
      <c r="AS70" s="169">
        <f>COUNTIF($K70:$AO70,"c")</f>
        <v>0</v>
      </c>
      <c r="AT70" s="169">
        <f>COUNTIF($K70:$AO70,"d")</f>
        <v>0</v>
      </c>
      <c r="AU70" s="169">
        <f>COUNTIF($K70:$AO70,"e")</f>
        <v>0</v>
      </c>
      <c r="AV70" s="169">
        <f>COUNTIF($K70:$AO70,"f")</f>
        <v>0</v>
      </c>
      <c r="AW70" s="169">
        <f>COUNTIF($K70:$AO70,"g")</f>
        <v>0</v>
      </c>
      <c r="AX70" s="169">
        <f>COUNTIF($K70:$AO70,"h")</f>
        <v>0</v>
      </c>
      <c r="AY70" s="169">
        <f>COUNTIF($K70:$AO70,"i")</f>
        <v>0</v>
      </c>
      <c r="AZ70" s="169">
        <f>COUNTIF($K70:$AO70,"j")</f>
        <v>0</v>
      </c>
      <c r="BA70" s="169">
        <f>COUNTIF($K70:$AO70,"k")</f>
        <v>0</v>
      </c>
      <c r="BB70" s="169">
        <f>COUNTIF($K70:$AO70,"l")</f>
        <v>0</v>
      </c>
      <c r="BC70" s="169">
        <f>COUNTIF($K70:$AO70,"m")</f>
        <v>0</v>
      </c>
      <c r="BD70" s="169">
        <f>COUNTIF($K70:$AO70,"n")</f>
        <v>0</v>
      </c>
      <c r="BE70" s="169">
        <f>COUNTIF($K70:$AO70,"o")</f>
        <v>0</v>
      </c>
      <c r="BF70" s="169" t="str">
        <f>IF(AQ70&gt;0,($G70*AQ70*$F$14),"0")</f>
        <v>0</v>
      </c>
      <c r="BG70" s="169" t="str">
        <f>IF(AR70&gt;0,($G70*AR70*$F$15),"0")</f>
        <v>0</v>
      </c>
      <c r="BH70" s="169" t="str">
        <f>IF(AS70&gt;0,($G70*AS70*$F$16),"0")</f>
        <v>0</v>
      </c>
      <c r="BI70" s="169" t="str">
        <f>IF(AT70&gt;0,($G70*AT70*$F$17),"0")</f>
        <v>0</v>
      </c>
      <c r="BJ70" s="169" t="str">
        <f>IF(AU70&gt;0,($G70*AU70*$F$18),"0")</f>
        <v>0</v>
      </c>
      <c r="BK70" s="169" t="str">
        <f>IF(AV70&gt;0,($G70*AV70*$F$19),"0")</f>
        <v>0</v>
      </c>
      <c r="BL70" s="169" t="str">
        <f>IF(AW70&gt;0,($G70*AW70*$F$20),"0")</f>
        <v>0</v>
      </c>
      <c r="BM70" s="169" t="str">
        <f>IF(AX70&gt;0,($G70*AX70*$F$21),"0")</f>
        <v>0</v>
      </c>
      <c r="BN70" s="169" t="str">
        <f>IF(AY70&gt;0,($G70*AY70*$F$22),"0")</f>
        <v>0</v>
      </c>
      <c r="BO70" s="169" t="str">
        <f>IF(AZ70&gt;0,($G70*AZ70*$F$23),"0")</f>
        <v>0</v>
      </c>
      <c r="BP70" s="169" t="str">
        <f>IF(BA70&gt;0,($G70*BA70*$F$24),"0")</f>
        <v>0</v>
      </c>
      <c r="BQ70" s="169" t="str">
        <f>IF(BB70&gt;0,($G70*BB70*$F$25),"0")</f>
        <v>0</v>
      </c>
      <c r="BR70" s="169" t="str">
        <f>IF(BC70&gt;0,($G70*BC70*$F$26),"0")</f>
        <v>0</v>
      </c>
      <c r="BS70" s="169" t="str">
        <f>IF(BD70&gt;0,($G70*BD70*$F$27),"0")</f>
        <v>0</v>
      </c>
      <c r="BT70" s="169" t="str">
        <f>IF(BE70&gt;0,($G70*BE70*$F$28),"0")</f>
        <v>0</v>
      </c>
      <c r="BU70" s="165"/>
      <c r="BW70" s="127"/>
    </row>
    <row r="71" spans="1:75" ht="41.25" customHeight="1" thickBot="1" x14ac:dyDescent="0.35">
      <c r="A71" s="29"/>
      <c r="B71" s="139" t="s">
        <v>65</v>
      </c>
      <c r="C71" s="126">
        <v>0.83333333333333337</v>
      </c>
      <c r="D71" s="126" t="s">
        <v>315</v>
      </c>
      <c r="E71" s="161" t="s">
        <v>312</v>
      </c>
      <c r="F71" s="140"/>
      <c r="G71" s="140"/>
      <c r="H71" s="163"/>
      <c r="I71" s="164"/>
      <c r="J71" s="165"/>
      <c r="K71" s="167"/>
      <c r="L71" s="166"/>
      <c r="M71" s="166"/>
      <c r="N71" s="166"/>
      <c r="O71" s="166"/>
      <c r="P71" s="166"/>
      <c r="Q71" s="167"/>
      <c r="R71" s="167"/>
      <c r="S71" s="166"/>
      <c r="T71" s="166"/>
      <c r="U71" s="166"/>
      <c r="V71" s="166"/>
      <c r="W71" s="166"/>
      <c r="X71" s="167"/>
      <c r="Y71" s="167"/>
      <c r="Z71" s="166"/>
      <c r="AA71" s="166"/>
      <c r="AB71" s="166"/>
      <c r="AC71" s="166"/>
      <c r="AD71" s="166"/>
      <c r="AE71" s="167"/>
      <c r="AF71" s="167"/>
      <c r="AG71" s="166"/>
      <c r="AH71" s="166"/>
      <c r="AI71" s="166"/>
      <c r="AJ71" s="166"/>
      <c r="AK71" s="166"/>
      <c r="AL71" s="167"/>
      <c r="AM71" s="167"/>
      <c r="AN71" s="166"/>
      <c r="AO71" s="166"/>
      <c r="AP71" s="168"/>
      <c r="AQ71" s="169">
        <f>COUNTIF($K71:$AO71,"a")</f>
        <v>0</v>
      </c>
      <c r="AR71" s="169">
        <f>COUNTIF($K71:$AO71,"b")</f>
        <v>0</v>
      </c>
      <c r="AS71" s="169">
        <f>COUNTIF($K71:$AO71,"c")</f>
        <v>0</v>
      </c>
      <c r="AT71" s="169">
        <f>COUNTIF($K71:$AO71,"d")</f>
        <v>0</v>
      </c>
      <c r="AU71" s="169">
        <f>COUNTIF($K71:$AO71,"e")</f>
        <v>0</v>
      </c>
      <c r="AV71" s="169">
        <f>COUNTIF($K71:$AO71,"f")</f>
        <v>0</v>
      </c>
      <c r="AW71" s="169">
        <f>COUNTIF($K71:$AO71,"g")</f>
        <v>0</v>
      </c>
      <c r="AX71" s="169">
        <f>COUNTIF($K71:$AO71,"h")</f>
        <v>0</v>
      </c>
      <c r="AY71" s="169">
        <f>COUNTIF($K71:$AO71,"i")</f>
        <v>0</v>
      </c>
      <c r="AZ71" s="169">
        <f>COUNTIF($K71:$AO71,"j")</f>
        <v>0</v>
      </c>
      <c r="BA71" s="169">
        <f>COUNTIF($K71:$AO71,"k")</f>
        <v>0</v>
      </c>
      <c r="BB71" s="169">
        <f>COUNTIF($K71:$AO71,"l")</f>
        <v>0</v>
      </c>
      <c r="BC71" s="169">
        <f>COUNTIF($K71:$AO71,"m")</f>
        <v>0</v>
      </c>
      <c r="BD71" s="169">
        <f>COUNTIF($K71:$AO71,"n")</f>
        <v>0</v>
      </c>
      <c r="BE71" s="169">
        <f>COUNTIF($K71:$AO71,"o")</f>
        <v>0</v>
      </c>
      <c r="BF71" s="169" t="str">
        <f t="shared" si="80"/>
        <v>0</v>
      </c>
      <c r="BG71" s="169" t="str">
        <f t="shared" si="81"/>
        <v>0</v>
      </c>
      <c r="BH71" s="169" t="str">
        <f t="shared" si="82"/>
        <v>0</v>
      </c>
      <c r="BI71" s="169" t="str">
        <f t="shared" si="83"/>
        <v>0</v>
      </c>
      <c r="BJ71" s="169" t="str">
        <f t="shared" si="84"/>
        <v>0</v>
      </c>
      <c r="BK71" s="169" t="str">
        <f t="shared" si="85"/>
        <v>0</v>
      </c>
      <c r="BL71" s="169" t="str">
        <f t="shared" si="86"/>
        <v>0</v>
      </c>
      <c r="BM71" s="169" t="str">
        <f t="shared" si="87"/>
        <v>0</v>
      </c>
      <c r="BN71" s="169" t="str">
        <f t="shared" si="88"/>
        <v>0</v>
      </c>
      <c r="BO71" s="169" t="str">
        <f t="shared" si="89"/>
        <v>0</v>
      </c>
      <c r="BP71" s="169" t="str">
        <f t="shared" si="90"/>
        <v>0</v>
      </c>
      <c r="BQ71" s="169" t="str">
        <f t="shared" si="91"/>
        <v>0</v>
      </c>
      <c r="BR71" s="169" t="str">
        <f t="shared" si="92"/>
        <v>0</v>
      </c>
      <c r="BS71" s="169" t="str">
        <f t="shared" si="93"/>
        <v>0</v>
      </c>
      <c r="BT71" s="169" t="str">
        <f t="shared" si="94"/>
        <v>0</v>
      </c>
      <c r="BU71" s="165"/>
      <c r="BW71" s="127"/>
    </row>
    <row r="72" spans="1:75" ht="21" customHeight="1" thickBot="1" x14ac:dyDescent="0.35">
      <c r="A72" s="29"/>
      <c r="B72" s="141" t="s">
        <v>66</v>
      </c>
      <c r="C72" s="142">
        <v>0.8534722222222223</v>
      </c>
      <c r="D72" s="142" t="s">
        <v>316</v>
      </c>
      <c r="E72" s="142" t="s">
        <v>261</v>
      </c>
      <c r="F72" s="145">
        <v>259</v>
      </c>
      <c r="G72" s="145">
        <f>$F72*'Campaign Total'!$F$49</f>
        <v>271.95</v>
      </c>
      <c r="H72" s="163">
        <f t="shared" ref="H72" si="144">SUM(AQ72:BE72)</f>
        <v>0</v>
      </c>
      <c r="I72" s="164">
        <f t="shared" ref="I72" si="145">SUM(BF72:BT72)</f>
        <v>0</v>
      </c>
      <c r="J72" s="165"/>
      <c r="K72" s="170"/>
      <c r="L72" s="166"/>
      <c r="M72" s="166"/>
      <c r="N72" s="166"/>
      <c r="O72" s="166"/>
      <c r="P72" s="166"/>
      <c r="Q72" s="170"/>
      <c r="R72" s="170"/>
      <c r="S72" s="166"/>
      <c r="T72" s="166"/>
      <c r="U72" s="166"/>
      <c r="V72" s="166"/>
      <c r="W72" s="166"/>
      <c r="X72" s="170"/>
      <c r="Y72" s="170"/>
      <c r="Z72" s="166"/>
      <c r="AA72" s="166"/>
      <c r="AB72" s="166"/>
      <c r="AC72" s="166"/>
      <c r="AD72" s="166"/>
      <c r="AE72" s="170"/>
      <c r="AF72" s="170"/>
      <c r="AG72" s="166"/>
      <c r="AH72" s="166"/>
      <c r="AI72" s="166"/>
      <c r="AJ72" s="166"/>
      <c r="AK72" s="166"/>
      <c r="AL72" s="170"/>
      <c r="AM72" s="170"/>
      <c r="AN72" s="166"/>
      <c r="AO72" s="166"/>
      <c r="AP72" s="168"/>
      <c r="AQ72" s="169">
        <f>COUNTIF($K72:$AO72,"a")</f>
        <v>0</v>
      </c>
      <c r="AR72" s="169">
        <f>COUNTIF($K72:$AO72,"b")</f>
        <v>0</v>
      </c>
      <c r="AS72" s="169">
        <f>COUNTIF($K72:$AO72,"c")</f>
        <v>0</v>
      </c>
      <c r="AT72" s="169">
        <f>COUNTIF($K72:$AO72,"d")</f>
        <v>0</v>
      </c>
      <c r="AU72" s="169">
        <f>COUNTIF($K72:$AO72,"e")</f>
        <v>0</v>
      </c>
      <c r="AV72" s="169">
        <f>COUNTIF($K72:$AO72,"f")</f>
        <v>0</v>
      </c>
      <c r="AW72" s="169">
        <f>COUNTIF($K72:$AO72,"g")</f>
        <v>0</v>
      </c>
      <c r="AX72" s="169">
        <f>COUNTIF($K72:$AO72,"h")</f>
        <v>0</v>
      </c>
      <c r="AY72" s="169">
        <f>COUNTIF($K72:$AO72,"i")</f>
        <v>0</v>
      </c>
      <c r="AZ72" s="169">
        <f>COUNTIF($K72:$AO72,"j")</f>
        <v>0</v>
      </c>
      <c r="BA72" s="169">
        <f>COUNTIF($K72:$AO72,"k")</f>
        <v>0</v>
      </c>
      <c r="BB72" s="169">
        <f>COUNTIF($K72:$AO72,"l")</f>
        <v>0</v>
      </c>
      <c r="BC72" s="169">
        <f>COUNTIF($K72:$AO72,"m")</f>
        <v>0</v>
      </c>
      <c r="BD72" s="169">
        <f>COUNTIF($K72:$AO72,"n")</f>
        <v>0</v>
      </c>
      <c r="BE72" s="169">
        <f>COUNTIF($K72:$AO72,"o")</f>
        <v>0</v>
      </c>
      <c r="BF72" s="169" t="str">
        <f t="shared" si="80"/>
        <v>0</v>
      </c>
      <c r="BG72" s="169" t="str">
        <f t="shared" si="81"/>
        <v>0</v>
      </c>
      <c r="BH72" s="169" t="str">
        <f t="shared" si="82"/>
        <v>0</v>
      </c>
      <c r="BI72" s="169" t="str">
        <f t="shared" si="83"/>
        <v>0</v>
      </c>
      <c r="BJ72" s="169" t="str">
        <f t="shared" si="84"/>
        <v>0</v>
      </c>
      <c r="BK72" s="169" t="str">
        <f t="shared" si="85"/>
        <v>0</v>
      </c>
      <c r="BL72" s="169" t="str">
        <f t="shared" si="86"/>
        <v>0</v>
      </c>
      <c r="BM72" s="169" t="str">
        <f t="shared" si="87"/>
        <v>0</v>
      </c>
      <c r="BN72" s="169" t="str">
        <f t="shared" si="88"/>
        <v>0</v>
      </c>
      <c r="BO72" s="169" t="str">
        <f t="shared" si="89"/>
        <v>0</v>
      </c>
      <c r="BP72" s="169" t="str">
        <f t="shared" si="90"/>
        <v>0</v>
      </c>
      <c r="BQ72" s="169" t="str">
        <f t="shared" si="91"/>
        <v>0</v>
      </c>
      <c r="BR72" s="169" t="str">
        <f t="shared" si="92"/>
        <v>0</v>
      </c>
      <c r="BS72" s="169" t="str">
        <f t="shared" si="93"/>
        <v>0</v>
      </c>
      <c r="BT72" s="169" t="str">
        <f t="shared" si="94"/>
        <v>0</v>
      </c>
      <c r="BU72" s="165"/>
      <c r="BW72" s="127"/>
    </row>
    <row r="73" spans="1:75" ht="36" customHeight="1" thickBot="1" x14ac:dyDescent="0.35">
      <c r="A73" s="28"/>
      <c r="B73" s="139" t="s">
        <v>65</v>
      </c>
      <c r="C73" s="126">
        <v>0.85416666666666663</v>
      </c>
      <c r="D73" s="126" t="s">
        <v>315</v>
      </c>
      <c r="E73" s="161" t="s">
        <v>312</v>
      </c>
      <c r="F73" s="162"/>
      <c r="G73" s="140"/>
      <c r="H73" s="163"/>
      <c r="I73" s="164"/>
      <c r="J73" s="165"/>
      <c r="K73" s="167"/>
      <c r="L73" s="166"/>
      <c r="M73" s="166"/>
      <c r="N73" s="166"/>
      <c r="O73" s="166"/>
      <c r="P73" s="166"/>
      <c r="Q73" s="167"/>
      <c r="R73" s="167"/>
      <c r="S73" s="166"/>
      <c r="T73" s="166"/>
      <c r="U73" s="166"/>
      <c r="V73" s="166"/>
      <c r="W73" s="166"/>
      <c r="X73" s="167"/>
      <c r="Y73" s="167"/>
      <c r="Z73" s="166"/>
      <c r="AA73" s="166"/>
      <c r="AB73" s="166"/>
      <c r="AC73" s="166"/>
      <c r="AD73" s="166"/>
      <c r="AE73" s="167"/>
      <c r="AF73" s="167"/>
      <c r="AG73" s="166"/>
      <c r="AH73" s="166"/>
      <c r="AI73" s="166"/>
      <c r="AJ73" s="166"/>
      <c r="AK73" s="166"/>
      <c r="AL73" s="167"/>
      <c r="AM73" s="167"/>
      <c r="AN73" s="166"/>
      <c r="AO73" s="166"/>
      <c r="AP73" s="168"/>
      <c r="AQ73" s="169">
        <f>COUNTIF($K73:$AO73,"a")</f>
        <v>0</v>
      </c>
      <c r="AR73" s="169">
        <f>COUNTIF($K73:$AO73,"b")</f>
        <v>0</v>
      </c>
      <c r="AS73" s="169">
        <f>COUNTIF($K73:$AO73,"c")</f>
        <v>0</v>
      </c>
      <c r="AT73" s="169">
        <f>COUNTIF($K73:$AO73,"d")</f>
        <v>0</v>
      </c>
      <c r="AU73" s="169">
        <f>COUNTIF($K73:$AO73,"e")</f>
        <v>0</v>
      </c>
      <c r="AV73" s="169">
        <f>COUNTIF($K73:$AO73,"f")</f>
        <v>0</v>
      </c>
      <c r="AW73" s="169">
        <f>COUNTIF($K73:$AO73,"g")</f>
        <v>0</v>
      </c>
      <c r="AX73" s="169">
        <f>COUNTIF($K73:$AO73,"h")</f>
        <v>0</v>
      </c>
      <c r="AY73" s="169">
        <f>COUNTIF($K73:$AO73,"i")</f>
        <v>0</v>
      </c>
      <c r="AZ73" s="169">
        <f>COUNTIF($K73:$AO73,"j")</f>
        <v>0</v>
      </c>
      <c r="BA73" s="169">
        <f>COUNTIF($K73:$AO73,"k")</f>
        <v>0</v>
      </c>
      <c r="BB73" s="169">
        <f>COUNTIF($K73:$AO73,"l")</f>
        <v>0</v>
      </c>
      <c r="BC73" s="169">
        <f>COUNTIF($K73:$AO73,"m")</f>
        <v>0</v>
      </c>
      <c r="BD73" s="169">
        <f>COUNTIF($K73:$AO73,"n")</f>
        <v>0</v>
      </c>
      <c r="BE73" s="169">
        <f>COUNTIF($K73:$AO73,"o")</f>
        <v>0</v>
      </c>
      <c r="BF73" s="169" t="str">
        <f t="shared" si="80"/>
        <v>0</v>
      </c>
      <c r="BG73" s="169" t="str">
        <f t="shared" si="81"/>
        <v>0</v>
      </c>
      <c r="BH73" s="169" t="str">
        <f t="shared" si="82"/>
        <v>0</v>
      </c>
      <c r="BI73" s="169" t="str">
        <f t="shared" si="83"/>
        <v>0</v>
      </c>
      <c r="BJ73" s="169" t="str">
        <f t="shared" si="84"/>
        <v>0</v>
      </c>
      <c r="BK73" s="169" t="str">
        <f t="shared" si="85"/>
        <v>0</v>
      </c>
      <c r="BL73" s="169" t="str">
        <f t="shared" si="86"/>
        <v>0</v>
      </c>
      <c r="BM73" s="169" t="str">
        <f t="shared" si="87"/>
        <v>0</v>
      </c>
      <c r="BN73" s="169" t="str">
        <f t="shared" si="88"/>
        <v>0</v>
      </c>
      <c r="BO73" s="169" t="str">
        <f t="shared" si="89"/>
        <v>0</v>
      </c>
      <c r="BP73" s="169" t="str">
        <f t="shared" si="90"/>
        <v>0</v>
      </c>
      <c r="BQ73" s="169" t="str">
        <f t="shared" si="91"/>
        <v>0</v>
      </c>
      <c r="BR73" s="169" t="str">
        <f t="shared" si="92"/>
        <v>0</v>
      </c>
      <c r="BS73" s="169" t="str">
        <f t="shared" si="93"/>
        <v>0</v>
      </c>
      <c r="BT73" s="169" t="str">
        <f t="shared" si="94"/>
        <v>0</v>
      </c>
      <c r="BU73" s="165"/>
      <c r="BW73" s="127"/>
    </row>
    <row r="74" spans="1:75" ht="21" customHeight="1" thickBot="1" x14ac:dyDescent="0.35">
      <c r="A74" s="29"/>
      <c r="B74" s="141" t="s">
        <v>66</v>
      </c>
      <c r="C74" s="142">
        <v>0.87430555555555556</v>
      </c>
      <c r="D74" s="142" t="s">
        <v>316</v>
      </c>
      <c r="E74" s="142" t="s">
        <v>262</v>
      </c>
      <c r="F74" s="145">
        <v>308</v>
      </c>
      <c r="G74" s="145">
        <f>$F74*'Campaign Total'!$F$49</f>
        <v>323.40000000000003</v>
      </c>
      <c r="H74" s="163">
        <f t="shared" si="25"/>
        <v>0</v>
      </c>
      <c r="I74" s="164">
        <f t="shared" si="26"/>
        <v>0</v>
      </c>
      <c r="J74" s="165"/>
      <c r="K74" s="170"/>
      <c r="L74" s="166"/>
      <c r="M74" s="166"/>
      <c r="N74" s="166"/>
      <c r="O74" s="166"/>
      <c r="P74" s="166"/>
      <c r="Q74" s="170"/>
      <c r="R74" s="170"/>
      <c r="S74" s="166"/>
      <c r="T74" s="166"/>
      <c r="U74" s="166"/>
      <c r="V74" s="166"/>
      <c r="W74" s="166"/>
      <c r="X74" s="170"/>
      <c r="Y74" s="170"/>
      <c r="Z74" s="166"/>
      <c r="AA74" s="166"/>
      <c r="AB74" s="166"/>
      <c r="AC74" s="166"/>
      <c r="AD74" s="166"/>
      <c r="AE74" s="170"/>
      <c r="AF74" s="170"/>
      <c r="AG74" s="166"/>
      <c r="AH74" s="166"/>
      <c r="AI74" s="166"/>
      <c r="AJ74" s="166"/>
      <c r="AK74" s="166"/>
      <c r="AL74" s="170"/>
      <c r="AM74" s="170"/>
      <c r="AN74" s="166"/>
      <c r="AO74" s="166"/>
      <c r="AP74" s="168"/>
      <c r="AQ74" s="169">
        <f>COUNTIF($K74:$AO74,"a")</f>
        <v>0</v>
      </c>
      <c r="AR74" s="169">
        <f>COUNTIF($K74:$AO74,"b")</f>
        <v>0</v>
      </c>
      <c r="AS74" s="169">
        <f>COUNTIF($K74:$AO74,"c")</f>
        <v>0</v>
      </c>
      <c r="AT74" s="169">
        <f>COUNTIF($K74:$AO74,"d")</f>
        <v>0</v>
      </c>
      <c r="AU74" s="169">
        <f>COUNTIF($K74:$AO74,"e")</f>
        <v>0</v>
      </c>
      <c r="AV74" s="169">
        <f>COUNTIF($K74:$AO74,"f")</f>
        <v>0</v>
      </c>
      <c r="AW74" s="169">
        <f>COUNTIF($K74:$AO74,"g")</f>
        <v>0</v>
      </c>
      <c r="AX74" s="169">
        <f>COUNTIF($K74:$AO74,"h")</f>
        <v>0</v>
      </c>
      <c r="AY74" s="169">
        <f>COUNTIF($K74:$AO74,"i")</f>
        <v>0</v>
      </c>
      <c r="AZ74" s="169">
        <f>COUNTIF($K74:$AO74,"j")</f>
        <v>0</v>
      </c>
      <c r="BA74" s="169">
        <f>COUNTIF($K74:$AO74,"k")</f>
        <v>0</v>
      </c>
      <c r="BB74" s="169">
        <f>COUNTIF($K74:$AO74,"l")</f>
        <v>0</v>
      </c>
      <c r="BC74" s="169">
        <f>COUNTIF($K74:$AO74,"m")</f>
        <v>0</v>
      </c>
      <c r="BD74" s="169">
        <f>COUNTIF($K74:$AO74,"n")</f>
        <v>0</v>
      </c>
      <c r="BE74" s="169">
        <f>COUNTIF($K74:$AO74,"o")</f>
        <v>0</v>
      </c>
      <c r="BF74" s="169" t="str">
        <f t="shared" si="80"/>
        <v>0</v>
      </c>
      <c r="BG74" s="169" t="str">
        <f t="shared" si="81"/>
        <v>0</v>
      </c>
      <c r="BH74" s="169" t="str">
        <f t="shared" si="82"/>
        <v>0</v>
      </c>
      <c r="BI74" s="169" t="str">
        <f t="shared" si="83"/>
        <v>0</v>
      </c>
      <c r="BJ74" s="169" t="str">
        <f t="shared" si="84"/>
        <v>0</v>
      </c>
      <c r="BK74" s="169" t="str">
        <f t="shared" si="85"/>
        <v>0</v>
      </c>
      <c r="BL74" s="169" t="str">
        <f t="shared" si="86"/>
        <v>0</v>
      </c>
      <c r="BM74" s="169" t="str">
        <f t="shared" si="87"/>
        <v>0</v>
      </c>
      <c r="BN74" s="169" t="str">
        <f t="shared" si="88"/>
        <v>0</v>
      </c>
      <c r="BO74" s="169" t="str">
        <f t="shared" si="89"/>
        <v>0</v>
      </c>
      <c r="BP74" s="169" t="str">
        <f t="shared" si="90"/>
        <v>0</v>
      </c>
      <c r="BQ74" s="169" t="str">
        <f t="shared" si="91"/>
        <v>0</v>
      </c>
      <c r="BR74" s="169" t="str">
        <f t="shared" si="92"/>
        <v>0</v>
      </c>
      <c r="BS74" s="169" t="str">
        <f t="shared" si="93"/>
        <v>0</v>
      </c>
      <c r="BT74" s="169" t="str">
        <f t="shared" si="94"/>
        <v>0</v>
      </c>
      <c r="BU74" s="165"/>
      <c r="BW74" s="127"/>
    </row>
    <row r="75" spans="1:75" ht="34.5" customHeight="1" thickBot="1" x14ac:dyDescent="0.35">
      <c r="A75" s="28"/>
      <c r="B75" s="139" t="s">
        <v>65</v>
      </c>
      <c r="C75" s="126">
        <v>0.875</v>
      </c>
      <c r="D75" s="160" t="s">
        <v>388</v>
      </c>
      <c r="E75" s="160" t="s">
        <v>322</v>
      </c>
      <c r="F75" s="140"/>
      <c r="G75" s="140"/>
      <c r="H75" s="163"/>
      <c r="I75" s="164"/>
      <c r="J75" s="165"/>
      <c r="K75" s="167"/>
      <c r="L75" s="166"/>
      <c r="M75" s="166"/>
      <c r="N75" s="166"/>
      <c r="O75" s="166"/>
      <c r="P75" s="166"/>
      <c r="Q75" s="167"/>
      <c r="R75" s="167"/>
      <c r="S75" s="166"/>
      <c r="T75" s="166"/>
      <c r="U75" s="166"/>
      <c r="V75" s="166"/>
      <c r="W75" s="166"/>
      <c r="X75" s="167"/>
      <c r="Y75" s="167"/>
      <c r="Z75" s="166"/>
      <c r="AA75" s="166"/>
      <c r="AB75" s="166"/>
      <c r="AC75" s="166"/>
      <c r="AD75" s="166"/>
      <c r="AE75" s="167"/>
      <c r="AF75" s="167"/>
      <c r="AG75" s="166"/>
      <c r="AH75" s="166"/>
      <c r="AI75" s="166"/>
      <c r="AJ75" s="166"/>
      <c r="AK75" s="166"/>
      <c r="AL75" s="167"/>
      <c r="AM75" s="167"/>
      <c r="AN75" s="166"/>
      <c r="AO75" s="166"/>
      <c r="AP75" s="168"/>
      <c r="AQ75" s="169">
        <f>COUNTIF($K75:$AO75,"a")</f>
        <v>0</v>
      </c>
      <c r="AR75" s="169">
        <f>COUNTIF($K75:$AO75,"b")</f>
        <v>0</v>
      </c>
      <c r="AS75" s="169">
        <f>COUNTIF($K75:$AO75,"c")</f>
        <v>0</v>
      </c>
      <c r="AT75" s="169">
        <f>COUNTIF($K75:$AO75,"d")</f>
        <v>0</v>
      </c>
      <c r="AU75" s="169">
        <f>COUNTIF($K75:$AO75,"e")</f>
        <v>0</v>
      </c>
      <c r="AV75" s="169">
        <f>COUNTIF($K75:$AO75,"f")</f>
        <v>0</v>
      </c>
      <c r="AW75" s="169">
        <f>COUNTIF($K75:$AO75,"g")</f>
        <v>0</v>
      </c>
      <c r="AX75" s="169">
        <f>COUNTIF($K75:$AO75,"h")</f>
        <v>0</v>
      </c>
      <c r="AY75" s="169">
        <f>COUNTIF($K75:$AO75,"i")</f>
        <v>0</v>
      </c>
      <c r="AZ75" s="169">
        <f>COUNTIF($K75:$AO75,"j")</f>
        <v>0</v>
      </c>
      <c r="BA75" s="169">
        <f>COUNTIF($K75:$AO75,"k")</f>
        <v>0</v>
      </c>
      <c r="BB75" s="169">
        <f>COUNTIF($K75:$AO75,"l")</f>
        <v>0</v>
      </c>
      <c r="BC75" s="169">
        <f>COUNTIF($K75:$AO75,"m")</f>
        <v>0</v>
      </c>
      <c r="BD75" s="169">
        <f>COUNTIF($K75:$AO75,"n")</f>
        <v>0</v>
      </c>
      <c r="BE75" s="169">
        <f>COUNTIF($K75:$AO75,"o")</f>
        <v>0</v>
      </c>
      <c r="BF75" s="169" t="str">
        <f t="shared" si="80"/>
        <v>0</v>
      </c>
      <c r="BG75" s="169" t="str">
        <f t="shared" si="81"/>
        <v>0</v>
      </c>
      <c r="BH75" s="169" t="str">
        <f t="shared" si="82"/>
        <v>0</v>
      </c>
      <c r="BI75" s="169" t="str">
        <f t="shared" si="83"/>
        <v>0</v>
      </c>
      <c r="BJ75" s="169" t="str">
        <f t="shared" si="84"/>
        <v>0</v>
      </c>
      <c r="BK75" s="169" t="str">
        <f t="shared" si="85"/>
        <v>0</v>
      </c>
      <c r="BL75" s="169" t="str">
        <f t="shared" si="86"/>
        <v>0</v>
      </c>
      <c r="BM75" s="169" t="str">
        <f t="shared" si="87"/>
        <v>0</v>
      </c>
      <c r="BN75" s="169" t="str">
        <f t="shared" si="88"/>
        <v>0</v>
      </c>
      <c r="BO75" s="169" t="str">
        <f t="shared" si="89"/>
        <v>0</v>
      </c>
      <c r="BP75" s="169" t="str">
        <f t="shared" si="90"/>
        <v>0</v>
      </c>
      <c r="BQ75" s="169" t="str">
        <f t="shared" si="91"/>
        <v>0</v>
      </c>
      <c r="BR75" s="169" t="str">
        <f t="shared" si="92"/>
        <v>0</v>
      </c>
      <c r="BS75" s="169" t="str">
        <f t="shared" si="93"/>
        <v>0</v>
      </c>
      <c r="BT75" s="169" t="str">
        <f t="shared" si="94"/>
        <v>0</v>
      </c>
      <c r="BU75" s="165"/>
      <c r="BW75" s="127"/>
    </row>
    <row r="76" spans="1:75" ht="21" customHeight="1" thickBot="1" x14ac:dyDescent="0.35">
      <c r="A76" s="29"/>
      <c r="B76" s="141" t="s">
        <v>66</v>
      </c>
      <c r="C76" s="142">
        <v>0.89513888888888893</v>
      </c>
      <c r="D76" s="142" t="s">
        <v>247</v>
      </c>
      <c r="E76" s="142" t="s">
        <v>263</v>
      </c>
      <c r="F76" s="145">
        <v>325</v>
      </c>
      <c r="G76" s="145">
        <f>$F76*'Campaign Total'!$F$49</f>
        <v>341.25</v>
      </c>
      <c r="H76" s="163">
        <f t="shared" si="25"/>
        <v>0</v>
      </c>
      <c r="I76" s="164">
        <f t="shared" si="26"/>
        <v>0</v>
      </c>
      <c r="J76" s="165"/>
      <c r="K76" s="170"/>
      <c r="L76" s="166"/>
      <c r="M76" s="166"/>
      <c r="N76" s="166"/>
      <c r="O76" s="166"/>
      <c r="P76" s="166"/>
      <c r="Q76" s="170"/>
      <c r="R76" s="170"/>
      <c r="S76" s="166"/>
      <c r="T76" s="166"/>
      <c r="U76" s="166"/>
      <c r="V76" s="166"/>
      <c r="W76" s="166"/>
      <c r="X76" s="170"/>
      <c r="Y76" s="170"/>
      <c r="Z76" s="166"/>
      <c r="AA76" s="166"/>
      <c r="AB76" s="166"/>
      <c r="AC76" s="166"/>
      <c r="AD76" s="166"/>
      <c r="AE76" s="170"/>
      <c r="AF76" s="170"/>
      <c r="AG76" s="166"/>
      <c r="AH76" s="166"/>
      <c r="AI76" s="166"/>
      <c r="AJ76" s="166"/>
      <c r="AK76" s="166"/>
      <c r="AL76" s="170"/>
      <c r="AM76" s="170"/>
      <c r="AN76" s="166"/>
      <c r="AO76" s="166"/>
      <c r="AP76" s="168"/>
      <c r="AQ76" s="169">
        <f>COUNTIF($K76:$AO76,"a")</f>
        <v>0</v>
      </c>
      <c r="AR76" s="169">
        <f>COUNTIF($K76:$AO76,"b")</f>
        <v>0</v>
      </c>
      <c r="AS76" s="169">
        <f>COUNTIF($K76:$AO76,"c")</f>
        <v>0</v>
      </c>
      <c r="AT76" s="169">
        <f>COUNTIF($K76:$AO76,"d")</f>
        <v>0</v>
      </c>
      <c r="AU76" s="169">
        <f>COUNTIF($K76:$AO76,"e")</f>
        <v>0</v>
      </c>
      <c r="AV76" s="169">
        <f>COUNTIF($K76:$AO76,"f")</f>
        <v>0</v>
      </c>
      <c r="AW76" s="169">
        <f>COUNTIF($K76:$AO76,"g")</f>
        <v>0</v>
      </c>
      <c r="AX76" s="169">
        <f>COUNTIF($K76:$AO76,"h")</f>
        <v>0</v>
      </c>
      <c r="AY76" s="169">
        <f>COUNTIF($K76:$AO76,"i")</f>
        <v>0</v>
      </c>
      <c r="AZ76" s="169">
        <f>COUNTIF($K76:$AO76,"j")</f>
        <v>0</v>
      </c>
      <c r="BA76" s="169">
        <f>COUNTIF($K76:$AO76,"k")</f>
        <v>0</v>
      </c>
      <c r="BB76" s="169">
        <f>COUNTIF($K76:$AO76,"l")</f>
        <v>0</v>
      </c>
      <c r="BC76" s="169">
        <f>COUNTIF($K76:$AO76,"m")</f>
        <v>0</v>
      </c>
      <c r="BD76" s="169">
        <f>COUNTIF($K76:$AO76,"n")</f>
        <v>0</v>
      </c>
      <c r="BE76" s="169">
        <f>COUNTIF($K76:$AO76,"o")</f>
        <v>0</v>
      </c>
      <c r="BF76" s="169" t="str">
        <f t="shared" ref="BF76:BF90" si="146">IF(AQ76&gt;0,($G76*AQ76*$F$14),"0")</f>
        <v>0</v>
      </c>
      <c r="BG76" s="169" t="str">
        <f t="shared" ref="BG76:BG90" si="147">IF(AR76&gt;0,($G76*AR76*$F$15),"0")</f>
        <v>0</v>
      </c>
      <c r="BH76" s="169" t="str">
        <f t="shared" ref="BH76:BH90" si="148">IF(AS76&gt;0,($G76*AS76*$F$16),"0")</f>
        <v>0</v>
      </c>
      <c r="BI76" s="169" t="str">
        <f t="shared" ref="BI76:BI90" si="149">IF(AT76&gt;0,($G76*AT76*$F$17),"0")</f>
        <v>0</v>
      </c>
      <c r="BJ76" s="169" t="str">
        <f t="shared" ref="BJ76:BJ90" si="150">IF(AU76&gt;0,($G76*AU76*$F$18),"0")</f>
        <v>0</v>
      </c>
      <c r="BK76" s="169" t="str">
        <f t="shared" ref="BK76:BK90" si="151">IF(AV76&gt;0,($G76*AV76*$F$19),"0")</f>
        <v>0</v>
      </c>
      <c r="BL76" s="169" t="str">
        <f t="shared" ref="BL76:BL90" si="152">IF(AW76&gt;0,($G76*AW76*$F$20),"0")</f>
        <v>0</v>
      </c>
      <c r="BM76" s="169" t="str">
        <f t="shared" ref="BM76:BM90" si="153">IF(AX76&gt;0,($G76*AX76*$F$21),"0")</f>
        <v>0</v>
      </c>
      <c r="BN76" s="169" t="str">
        <f t="shared" ref="BN76:BN90" si="154">IF(AY76&gt;0,($G76*AY76*$F$22),"0")</f>
        <v>0</v>
      </c>
      <c r="BO76" s="169" t="str">
        <f t="shared" ref="BO76:BO90" si="155">IF(AZ76&gt;0,($G76*AZ76*$F$23),"0")</f>
        <v>0</v>
      </c>
      <c r="BP76" s="169" t="str">
        <f t="shared" ref="BP76:BP90" si="156">IF(BA76&gt;0,($G76*BA76*$F$24),"0")</f>
        <v>0</v>
      </c>
      <c r="BQ76" s="169" t="str">
        <f t="shared" ref="BQ76:BQ90" si="157">IF(BB76&gt;0,($G76*BB76*$F$25),"0")</f>
        <v>0</v>
      </c>
      <c r="BR76" s="169" t="str">
        <f t="shared" ref="BR76:BR90" si="158">IF(BC76&gt;0,($G76*BC76*$F$26),"0")</f>
        <v>0</v>
      </c>
      <c r="BS76" s="169" t="str">
        <f t="shared" ref="BS76:BS90" si="159">IF(BD76&gt;0,($G76*BD76*$F$27),"0")</f>
        <v>0</v>
      </c>
      <c r="BT76" s="169" t="str">
        <f t="shared" ref="BT76:BT90" si="160">IF(BE76&gt;0,($G76*BE76*$F$28),"0")</f>
        <v>0</v>
      </c>
      <c r="BU76" s="165"/>
      <c r="BW76" s="127"/>
    </row>
    <row r="77" spans="1:75" ht="21" customHeight="1" thickBot="1" x14ac:dyDescent="0.35">
      <c r="A77" s="29"/>
      <c r="B77" s="139" t="s">
        <v>65</v>
      </c>
      <c r="C77" s="126">
        <v>0.89583333333333337</v>
      </c>
      <c r="D77" s="161" t="s">
        <v>333</v>
      </c>
      <c r="E77" s="161" t="s">
        <v>332</v>
      </c>
      <c r="F77" s="140"/>
      <c r="G77" s="140"/>
      <c r="H77" s="163"/>
      <c r="I77" s="164"/>
      <c r="J77" s="165"/>
      <c r="K77" s="167"/>
      <c r="L77" s="166"/>
      <c r="M77" s="166"/>
      <c r="N77" s="166"/>
      <c r="O77" s="166"/>
      <c r="P77" s="166"/>
      <c r="Q77" s="167"/>
      <c r="R77" s="167"/>
      <c r="S77" s="166"/>
      <c r="T77" s="166"/>
      <c r="U77" s="166"/>
      <c r="V77" s="166"/>
      <c r="W77" s="166"/>
      <c r="X77" s="167"/>
      <c r="Y77" s="167"/>
      <c r="Z77" s="166"/>
      <c r="AA77" s="166"/>
      <c r="AB77" s="166"/>
      <c r="AC77" s="166"/>
      <c r="AD77" s="166"/>
      <c r="AE77" s="167"/>
      <c r="AF77" s="167"/>
      <c r="AG77" s="166"/>
      <c r="AH77" s="166"/>
      <c r="AI77" s="166"/>
      <c r="AJ77" s="166"/>
      <c r="AK77" s="166"/>
      <c r="AL77" s="167"/>
      <c r="AM77" s="167"/>
      <c r="AN77" s="166"/>
      <c r="AO77" s="166"/>
      <c r="AP77" s="168"/>
      <c r="AQ77" s="169">
        <f>COUNTIF($K77:$AO77,"a")</f>
        <v>0</v>
      </c>
      <c r="AR77" s="169">
        <f>COUNTIF($K77:$AO77,"b")</f>
        <v>0</v>
      </c>
      <c r="AS77" s="169">
        <f>COUNTIF($K77:$AO77,"c")</f>
        <v>0</v>
      </c>
      <c r="AT77" s="169">
        <f>COUNTIF($K77:$AO77,"d")</f>
        <v>0</v>
      </c>
      <c r="AU77" s="169">
        <f>COUNTIF($K77:$AO77,"e")</f>
        <v>0</v>
      </c>
      <c r="AV77" s="169">
        <f>COUNTIF($K77:$AO77,"f")</f>
        <v>0</v>
      </c>
      <c r="AW77" s="169">
        <f>COUNTIF($K77:$AO77,"g")</f>
        <v>0</v>
      </c>
      <c r="AX77" s="169">
        <f>COUNTIF($K77:$AO77,"h")</f>
        <v>0</v>
      </c>
      <c r="AY77" s="169">
        <f>COUNTIF($K77:$AO77,"i")</f>
        <v>0</v>
      </c>
      <c r="AZ77" s="169">
        <f>COUNTIF($K77:$AO77,"j")</f>
        <v>0</v>
      </c>
      <c r="BA77" s="169">
        <f>COUNTIF($K77:$AO77,"k")</f>
        <v>0</v>
      </c>
      <c r="BB77" s="169">
        <f>COUNTIF($K77:$AO77,"l")</f>
        <v>0</v>
      </c>
      <c r="BC77" s="169">
        <f>COUNTIF($K77:$AO77,"m")</f>
        <v>0</v>
      </c>
      <c r="BD77" s="169">
        <f>COUNTIF($K77:$AO77,"n")</f>
        <v>0</v>
      </c>
      <c r="BE77" s="169">
        <f>COUNTIF($K77:$AO77,"o")</f>
        <v>0</v>
      </c>
      <c r="BF77" s="169" t="str">
        <f t="shared" si="146"/>
        <v>0</v>
      </c>
      <c r="BG77" s="169" t="str">
        <f t="shared" si="147"/>
        <v>0</v>
      </c>
      <c r="BH77" s="169" t="str">
        <f t="shared" si="148"/>
        <v>0</v>
      </c>
      <c r="BI77" s="169" t="str">
        <f t="shared" si="149"/>
        <v>0</v>
      </c>
      <c r="BJ77" s="169" t="str">
        <f t="shared" si="150"/>
        <v>0</v>
      </c>
      <c r="BK77" s="169" t="str">
        <f t="shared" si="151"/>
        <v>0</v>
      </c>
      <c r="BL77" s="169" t="str">
        <f t="shared" si="152"/>
        <v>0</v>
      </c>
      <c r="BM77" s="169" t="str">
        <f t="shared" si="153"/>
        <v>0</v>
      </c>
      <c r="BN77" s="169" t="str">
        <f t="shared" si="154"/>
        <v>0</v>
      </c>
      <c r="BO77" s="169" t="str">
        <f t="shared" si="155"/>
        <v>0</v>
      </c>
      <c r="BP77" s="169" t="str">
        <f t="shared" si="156"/>
        <v>0</v>
      </c>
      <c r="BQ77" s="169" t="str">
        <f t="shared" si="157"/>
        <v>0</v>
      </c>
      <c r="BR77" s="169" t="str">
        <f t="shared" si="158"/>
        <v>0</v>
      </c>
      <c r="BS77" s="169" t="str">
        <f t="shared" si="159"/>
        <v>0</v>
      </c>
      <c r="BT77" s="169" t="str">
        <f t="shared" si="160"/>
        <v>0</v>
      </c>
      <c r="BU77" s="165"/>
      <c r="BW77" s="127"/>
    </row>
    <row r="78" spans="1:75" ht="21" customHeight="1" thickBot="1" x14ac:dyDescent="0.35">
      <c r="A78" s="29"/>
      <c r="B78" s="141" t="s">
        <v>66</v>
      </c>
      <c r="C78" s="142">
        <v>0.9159722222222223</v>
      </c>
      <c r="D78" s="142" t="s">
        <v>248</v>
      </c>
      <c r="E78" s="142" t="s">
        <v>264</v>
      </c>
      <c r="F78" s="145">
        <v>259</v>
      </c>
      <c r="G78" s="145">
        <f>$F78*'Campaign Total'!$F$49</f>
        <v>271.95</v>
      </c>
      <c r="H78" s="163">
        <f t="shared" ref="H78:H89" si="161">SUM(AQ78:BE78)</f>
        <v>0</v>
      </c>
      <c r="I78" s="164">
        <f t="shared" ref="I78:I89" si="162">SUM(BF78:BT78)</f>
        <v>0</v>
      </c>
      <c r="J78" s="165"/>
      <c r="K78" s="170"/>
      <c r="L78" s="166"/>
      <c r="M78" s="166"/>
      <c r="N78" s="166"/>
      <c r="O78" s="166"/>
      <c r="P78" s="166"/>
      <c r="Q78" s="170"/>
      <c r="R78" s="170"/>
      <c r="S78" s="166"/>
      <c r="T78" s="166"/>
      <c r="U78" s="166"/>
      <c r="V78" s="166"/>
      <c r="W78" s="166"/>
      <c r="X78" s="170"/>
      <c r="Y78" s="170"/>
      <c r="Z78" s="166"/>
      <c r="AA78" s="166"/>
      <c r="AB78" s="166"/>
      <c r="AC78" s="166"/>
      <c r="AD78" s="166"/>
      <c r="AE78" s="170"/>
      <c r="AF78" s="170"/>
      <c r="AG78" s="166"/>
      <c r="AH78" s="166"/>
      <c r="AI78" s="166"/>
      <c r="AJ78" s="166"/>
      <c r="AK78" s="166"/>
      <c r="AL78" s="170"/>
      <c r="AM78" s="170"/>
      <c r="AN78" s="166"/>
      <c r="AO78" s="166"/>
      <c r="AP78" s="168"/>
      <c r="AQ78" s="169">
        <f>COUNTIF($K78:$AO78,"a")</f>
        <v>0</v>
      </c>
      <c r="AR78" s="169">
        <f>COUNTIF($K78:$AO78,"b")</f>
        <v>0</v>
      </c>
      <c r="AS78" s="169">
        <f>COUNTIF($K78:$AO78,"c")</f>
        <v>0</v>
      </c>
      <c r="AT78" s="169">
        <f>COUNTIF($K78:$AO78,"d")</f>
        <v>0</v>
      </c>
      <c r="AU78" s="169">
        <f>COUNTIF($K78:$AO78,"e")</f>
        <v>0</v>
      </c>
      <c r="AV78" s="169">
        <f>COUNTIF($K78:$AO78,"f")</f>
        <v>0</v>
      </c>
      <c r="AW78" s="169">
        <f>COUNTIF($K78:$AO78,"g")</f>
        <v>0</v>
      </c>
      <c r="AX78" s="169">
        <f>COUNTIF($K78:$AO78,"h")</f>
        <v>0</v>
      </c>
      <c r="AY78" s="169">
        <f>COUNTIF($K78:$AO78,"i")</f>
        <v>0</v>
      </c>
      <c r="AZ78" s="169">
        <f>COUNTIF($K78:$AO78,"j")</f>
        <v>0</v>
      </c>
      <c r="BA78" s="169">
        <f>COUNTIF($K78:$AO78,"k")</f>
        <v>0</v>
      </c>
      <c r="BB78" s="169">
        <f>COUNTIF($K78:$AO78,"l")</f>
        <v>0</v>
      </c>
      <c r="BC78" s="169">
        <f>COUNTIF($K78:$AO78,"m")</f>
        <v>0</v>
      </c>
      <c r="BD78" s="169">
        <f>COUNTIF($K78:$AO78,"n")</f>
        <v>0</v>
      </c>
      <c r="BE78" s="169">
        <f>COUNTIF($K78:$AO78,"o")</f>
        <v>0</v>
      </c>
      <c r="BF78" s="169" t="str">
        <f t="shared" si="146"/>
        <v>0</v>
      </c>
      <c r="BG78" s="169" t="str">
        <f t="shared" si="147"/>
        <v>0</v>
      </c>
      <c r="BH78" s="169" t="str">
        <f t="shared" si="148"/>
        <v>0</v>
      </c>
      <c r="BI78" s="169" t="str">
        <f t="shared" si="149"/>
        <v>0</v>
      </c>
      <c r="BJ78" s="169" t="str">
        <f t="shared" si="150"/>
        <v>0</v>
      </c>
      <c r="BK78" s="169" t="str">
        <f t="shared" si="151"/>
        <v>0</v>
      </c>
      <c r="BL78" s="169" t="str">
        <f t="shared" si="152"/>
        <v>0</v>
      </c>
      <c r="BM78" s="169" t="str">
        <f t="shared" si="153"/>
        <v>0</v>
      </c>
      <c r="BN78" s="169" t="str">
        <f t="shared" si="154"/>
        <v>0</v>
      </c>
      <c r="BO78" s="169" t="str">
        <f t="shared" si="155"/>
        <v>0</v>
      </c>
      <c r="BP78" s="169" t="str">
        <f t="shared" si="156"/>
        <v>0</v>
      </c>
      <c r="BQ78" s="169" t="str">
        <f t="shared" si="157"/>
        <v>0</v>
      </c>
      <c r="BR78" s="169" t="str">
        <f t="shared" si="158"/>
        <v>0</v>
      </c>
      <c r="BS78" s="169" t="str">
        <f t="shared" si="159"/>
        <v>0</v>
      </c>
      <c r="BT78" s="169" t="str">
        <f t="shared" si="160"/>
        <v>0</v>
      </c>
      <c r="BU78" s="165"/>
      <c r="BW78" s="127"/>
    </row>
    <row r="79" spans="1:75" ht="19.5" thickBot="1" x14ac:dyDescent="0.35">
      <c r="A79" s="29"/>
      <c r="B79" s="139" t="s">
        <v>65</v>
      </c>
      <c r="C79" s="126">
        <v>0.91666666666666663</v>
      </c>
      <c r="D79" s="219" t="s">
        <v>328</v>
      </c>
      <c r="E79" s="220"/>
      <c r="F79" s="140"/>
      <c r="G79" s="140"/>
      <c r="H79" s="163"/>
      <c r="I79" s="164"/>
      <c r="J79" s="165"/>
      <c r="K79" s="167"/>
      <c r="L79" s="166"/>
      <c r="M79" s="166"/>
      <c r="N79" s="166"/>
      <c r="O79" s="166"/>
      <c r="P79" s="166"/>
      <c r="Q79" s="167"/>
      <c r="R79" s="167"/>
      <c r="S79" s="166"/>
      <c r="T79" s="166"/>
      <c r="U79" s="166"/>
      <c r="V79" s="166"/>
      <c r="W79" s="166"/>
      <c r="X79" s="167"/>
      <c r="Y79" s="167"/>
      <c r="Z79" s="166"/>
      <c r="AA79" s="166"/>
      <c r="AB79" s="166"/>
      <c r="AC79" s="166"/>
      <c r="AD79" s="166"/>
      <c r="AE79" s="167"/>
      <c r="AF79" s="167"/>
      <c r="AG79" s="166"/>
      <c r="AH79" s="166"/>
      <c r="AI79" s="166"/>
      <c r="AJ79" s="166"/>
      <c r="AK79" s="166"/>
      <c r="AL79" s="167"/>
      <c r="AM79" s="167"/>
      <c r="AN79" s="166"/>
      <c r="AO79" s="166"/>
      <c r="AP79" s="168"/>
      <c r="AQ79" s="169">
        <f>COUNTIF($K79:$AO79,"a")</f>
        <v>0</v>
      </c>
      <c r="AR79" s="169">
        <f>COUNTIF($K79:$AO79,"b")</f>
        <v>0</v>
      </c>
      <c r="AS79" s="169">
        <f>COUNTIF($K79:$AO79,"c")</f>
        <v>0</v>
      </c>
      <c r="AT79" s="169">
        <f>COUNTIF($K79:$AO79,"d")</f>
        <v>0</v>
      </c>
      <c r="AU79" s="169">
        <f>COUNTIF($K79:$AO79,"e")</f>
        <v>0</v>
      </c>
      <c r="AV79" s="169">
        <f>COUNTIF($K79:$AO79,"f")</f>
        <v>0</v>
      </c>
      <c r="AW79" s="169">
        <f>COUNTIF($K79:$AO79,"g")</f>
        <v>0</v>
      </c>
      <c r="AX79" s="169">
        <f>COUNTIF($K79:$AO79,"h")</f>
        <v>0</v>
      </c>
      <c r="AY79" s="169">
        <f>COUNTIF($K79:$AO79,"i")</f>
        <v>0</v>
      </c>
      <c r="AZ79" s="169">
        <f>COUNTIF($K79:$AO79,"j")</f>
        <v>0</v>
      </c>
      <c r="BA79" s="169">
        <f>COUNTIF($K79:$AO79,"k")</f>
        <v>0</v>
      </c>
      <c r="BB79" s="169">
        <f>COUNTIF($K79:$AO79,"l")</f>
        <v>0</v>
      </c>
      <c r="BC79" s="169">
        <f>COUNTIF($K79:$AO79,"m")</f>
        <v>0</v>
      </c>
      <c r="BD79" s="169">
        <f>COUNTIF($K79:$AO79,"n")</f>
        <v>0</v>
      </c>
      <c r="BE79" s="169">
        <f>COUNTIF($K79:$AO79,"o")</f>
        <v>0</v>
      </c>
      <c r="BF79" s="169" t="str">
        <f t="shared" si="146"/>
        <v>0</v>
      </c>
      <c r="BG79" s="169" t="str">
        <f t="shared" si="147"/>
        <v>0</v>
      </c>
      <c r="BH79" s="169" t="str">
        <f t="shared" si="148"/>
        <v>0</v>
      </c>
      <c r="BI79" s="169" t="str">
        <f t="shared" si="149"/>
        <v>0</v>
      </c>
      <c r="BJ79" s="169" t="str">
        <f t="shared" si="150"/>
        <v>0</v>
      </c>
      <c r="BK79" s="169" t="str">
        <f t="shared" si="151"/>
        <v>0</v>
      </c>
      <c r="BL79" s="169" t="str">
        <f t="shared" si="152"/>
        <v>0</v>
      </c>
      <c r="BM79" s="169" t="str">
        <f t="shared" si="153"/>
        <v>0</v>
      </c>
      <c r="BN79" s="169" t="str">
        <f t="shared" si="154"/>
        <v>0</v>
      </c>
      <c r="BO79" s="169" t="str">
        <f t="shared" si="155"/>
        <v>0</v>
      </c>
      <c r="BP79" s="169" t="str">
        <f t="shared" si="156"/>
        <v>0</v>
      </c>
      <c r="BQ79" s="169" t="str">
        <f t="shared" si="157"/>
        <v>0</v>
      </c>
      <c r="BR79" s="169" t="str">
        <f t="shared" si="158"/>
        <v>0</v>
      </c>
      <c r="BS79" s="169" t="str">
        <f t="shared" si="159"/>
        <v>0</v>
      </c>
      <c r="BT79" s="169" t="str">
        <f t="shared" si="160"/>
        <v>0</v>
      </c>
      <c r="BU79" s="165"/>
      <c r="BW79" s="127"/>
    </row>
    <row r="80" spans="1:75" ht="21" customHeight="1" thickBot="1" x14ac:dyDescent="0.35">
      <c r="A80" s="29"/>
      <c r="B80" s="141" t="s">
        <v>66</v>
      </c>
      <c r="C80" s="142">
        <v>0.93680555555555556</v>
      </c>
      <c r="D80" s="142" t="s">
        <v>249</v>
      </c>
      <c r="E80" s="142" t="s">
        <v>265</v>
      </c>
      <c r="F80" s="145">
        <v>222</v>
      </c>
      <c r="G80" s="145">
        <f>$F80*'Campaign Total'!$F$49</f>
        <v>233.10000000000002</v>
      </c>
      <c r="H80" s="163">
        <f t="shared" si="161"/>
        <v>0</v>
      </c>
      <c r="I80" s="164">
        <f t="shared" si="162"/>
        <v>0</v>
      </c>
      <c r="J80" s="165"/>
      <c r="K80" s="170"/>
      <c r="L80" s="166"/>
      <c r="M80" s="166"/>
      <c r="N80" s="166"/>
      <c r="O80" s="166"/>
      <c r="P80" s="166"/>
      <c r="Q80" s="170"/>
      <c r="R80" s="170"/>
      <c r="S80" s="166"/>
      <c r="T80" s="166"/>
      <c r="U80" s="166"/>
      <c r="V80" s="166"/>
      <c r="W80" s="166"/>
      <c r="X80" s="170"/>
      <c r="Y80" s="170"/>
      <c r="Z80" s="166"/>
      <c r="AA80" s="166"/>
      <c r="AB80" s="166"/>
      <c r="AC80" s="166"/>
      <c r="AD80" s="166"/>
      <c r="AE80" s="170"/>
      <c r="AF80" s="170"/>
      <c r="AG80" s="166"/>
      <c r="AH80" s="166"/>
      <c r="AI80" s="166"/>
      <c r="AJ80" s="166"/>
      <c r="AK80" s="166"/>
      <c r="AL80" s="170"/>
      <c r="AM80" s="170"/>
      <c r="AN80" s="166"/>
      <c r="AO80" s="166"/>
      <c r="AP80" s="168"/>
      <c r="AQ80" s="169">
        <f>COUNTIF($K80:$AO80,"a")</f>
        <v>0</v>
      </c>
      <c r="AR80" s="169">
        <f>COUNTIF($K80:$AO80,"b")</f>
        <v>0</v>
      </c>
      <c r="AS80" s="169">
        <f>COUNTIF($K80:$AO80,"c")</f>
        <v>0</v>
      </c>
      <c r="AT80" s="169">
        <f>COUNTIF($K80:$AO80,"d")</f>
        <v>0</v>
      </c>
      <c r="AU80" s="169">
        <f>COUNTIF($K80:$AO80,"e")</f>
        <v>0</v>
      </c>
      <c r="AV80" s="169">
        <f>COUNTIF($K80:$AO80,"f")</f>
        <v>0</v>
      </c>
      <c r="AW80" s="169">
        <f>COUNTIF($K80:$AO80,"g")</f>
        <v>0</v>
      </c>
      <c r="AX80" s="169">
        <f>COUNTIF($K80:$AO80,"h")</f>
        <v>0</v>
      </c>
      <c r="AY80" s="169">
        <f>COUNTIF($K80:$AO80,"i")</f>
        <v>0</v>
      </c>
      <c r="AZ80" s="169">
        <f>COUNTIF($K80:$AO80,"j")</f>
        <v>0</v>
      </c>
      <c r="BA80" s="169">
        <f>COUNTIF($K80:$AO80,"k")</f>
        <v>0</v>
      </c>
      <c r="BB80" s="169">
        <f>COUNTIF($K80:$AO80,"l")</f>
        <v>0</v>
      </c>
      <c r="BC80" s="169">
        <f>COUNTIF($K80:$AO80,"m")</f>
        <v>0</v>
      </c>
      <c r="BD80" s="169">
        <f>COUNTIF($K80:$AO80,"n")</f>
        <v>0</v>
      </c>
      <c r="BE80" s="169">
        <f>COUNTIF($K80:$AO80,"o")</f>
        <v>0</v>
      </c>
      <c r="BF80" s="169" t="str">
        <f t="shared" si="146"/>
        <v>0</v>
      </c>
      <c r="BG80" s="169" t="str">
        <f t="shared" si="147"/>
        <v>0</v>
      </c>
      <c r="BH80" s="169" t="str">
        <f t="shared" si="148"/>
        <v>0</v>
      </c>
      <c r="BI80" s="169" t="str">
        <f t="shared" si="149"/>
        <v>0</v>
      </c>
      <c r="BJ80" s="169" t="str">
        <f t="shared" si="150"/>
        <v>0</v>
      </c>
      <c r="BK80" s="169" t="str">
        <f t="shared" si="151"/>
        <v>0</v>
      </c>
      <c r="BL80" s="169" t="str">
        <f t="shared" si="152"/>
        <v>0</v>
      </c>
      <c r="BM80" s="169" t="str">
        <f t="shared" si="153"/>
        <v>0</v>
      </c>
      <c r="BN80" s="169" t="str">
        <f t="shared" si="154"/>
        <v>0</v>
      </c>
      <c r="BO80" s="169" t="str">
        <f t="shared" si="155"/>
        <v>0</v>
      </c>
      <c r="BP80" s="169" t="str">
        <f t="shared" si="156"/>
        <v>0</v>
      </c>
      <c r="BQ80" s="169" t="str">
        <f t="shared" si="157"/>
        <v>0</v>
      </c>
      <c r="BR80" s="169" t="str">
        <f t="shared" si="158"/>
        <v>0</v>
      </c>
      <c r="BS80" s="169" t="str">
        <f t="shared" si="159"/>
        <v>0</v>
      </c>
      <c r="BT80" s="169" t="str">
        <f t="shared" si="160"/>
        <v>0</v>
      </c>
      <c r="BU80" s="165"/>
      <c r="BW80" s="127"/>
    </row>
    <row r="81" spans="1:75" ht="21" customHeight="1" thickBot="1" x14ac:dyDescent="0.35">
      <c r="A81" s="29"/>
      <c r="B81" s="139" t="s">
        <v>65</v>
      </c>
      <c r="C81" s="126">
        <v>0.9375</v>
      </c>
      <c r="D81" s="171" t="s">
        <v>323</v>
      </c>
      <c r="E81" s="161" t="s">
        <v>304</v>
      </c>
      <c r="F81" s="140"/>
      <c r="G81" s="140"/>
      <c r="H81" s="163"/>
      <c r="I81" s="164"/>
      <c r="J81" s="165"/>
      <c r="K81" s="167"/>
      <c r="L81" s="166"/>
      <c r="M81" s="166"/>
      <c r="N81" s="166"/>
      <c r="O81" s="166"/>
      <c r="P81" s="166"/>
      <c r="Q81" s="167"/>
      <c r="R81" s="167"/>
      <c r="S81" s="166"/>
      <c r="T81" s="166"/>
      <c r="U81" s="166"/>
      <c r="V81" s="166"/>
      <c r="W81" s="166"/>
      <c r="X81" s="167"/>
      <c r="Y81" s="167"/>
      <c r="Z81" s="166"/>
      <c r="AA81" s="166"/>
      <c r="AB81" s="166"/>
      <c r="AC81" s="166"/>
      <c r="AD81" s="166"/>
      <c r="AE81" s="167"/>
      <c r="AF81" s="167"/>
      <c r="AG81" s="166"/>
      <c r="AH81" s="166"/>
      <c r="AI81" s="166"/>
      <c r="AJ81" s="166"/>
      <c r="AK81" s="166"/>
      <c r="AL81" s="167"/>
      <c r="AM81" s="167"/>
      <c r="AN81" s="166"/>
      <c r="AO81" s="166"/>
      <c r="AP81" s="168"/>
      <c r="AQ81" s="169">
        <f>COUNTIF($K81:$AO81,"a")</f>
        <v>0</v>
      </c>
      <c r="AR81" s="169">
        <f>COUNTIF($K81:$AO81,"b")</f>
        <v>0</v>
      </c>
      <c r="AS81" s="169">
        <f>COUNTIF($K81:$AO81,"c")</f>
        <v>0</v>
      </c>
      <c r="AT81" s="169">
        <f>COUNTIF($K81:$AO81,"d")</f>
        <v>0</v>
      </c>
      <c r="AU81" s="169">
        <f>COUNTIF($K81:$AO81,"e")</f>
        <v>0</v>
      </c>
      <c r="AV81" s="169">
        <f>COUNTIF($K81:$AO81,"f")</f>
        <v>0</v>
      </c>
      <c r="AW81" s="169">
        <f>COUNTIF($K81:$AO81,"g")</f>
        <v>0</v>
      </c>
      <c r="AX81" s="169">
        <f>COUNTIF($K81:$AO81,"h")</f>
        <v>0</v>
      </c>
      <c r="AY81" s="169">
        <f>COUNTIF($K81:$AO81,"i")</f>
        <v>0</v>
      </c>
      <c r="AZ81" s="169">
        <f>COUNTIF($K81:$AO81,"j")</f>
        <v>0</v>
      </c>
      <c r="BA81" s="169">
        <f>COUNTIF($K81:$AO81,"k")</f>
        <v>0</v>
      </c>
      <c r="BB81" s="169">
        <f>COUNTIF($K81:$AO81,"l")</f>
        <v>0</v>
      </c>
      <c r="BC81" s="169">
        <f>COUNTIF($K81:$AO81,"m")</f>
        <v>0</v>
      </c>
      <c r="BD81" s="169">
        <f>COUNTIF($K81:$AO81,"n")</f>
        <v>0</v>
      </c>
      <c r="BE81" s="169">
        <f>COUNTIF($K81:$AO81,"o")</f>
        <v>0</v>
      </c>
      <c r="BF81" s="169" t="str">
        <f t="shared" si="146"/>
        <v>0</v>
      </c>
      <c r="BG81" s="169" t="str">
        <f t="shared" si="147"/>
        <v>0</v>
      </c>
      <c r="BH81" s="169" t="str">
        <f t="shared" si="148"/>
        <v>0</v>
      </c>
      <c r="BI81" s="169" t="str">
        <f t="shared" si="149"/>
        <v>0</v>
      </c>
      <c r="BJ81" s="169" t="str">
        <f t="shared" si="150"/>
        <v>0</v>
      </c>
      <c r="BK81" s="169" t="str">
        <f t="shared" si="151"/>
        <v>0</v>
      </c>
      <c r="BL81" s="169" t="str">
        <f t="shared" si="152"/>
        <v>0</v>
      </c>
      <c r="BM81" s="169" t="str">
        <f t="shared" si="153"/>
        <v>0</v>
      </c>
      <c r="BN81" s="169" t="str">
        <f t="shared" si="154"/>
        <v>0</v>
      </c>
      <c r="BO81" s="169" t="str">
        <f t="shared" si="155"/>
        <v>0</v>
      </c>
      <c r="BP81" s="169" t="str">
        <f t="shared" si="156"/>
        <v>0</v>
      </c>
      <c r="BQ81" s="169" t="str">
        <f t="shared" si="157"/>
        <v>0</v>
      </c>
      <c r="BR81" s="169" t="str">
        <f t="shared" si="158"/>
        <v>0</v>
      </c>
      <c r="BS81" s="169" t="str">
        <f t="shared" si="159"/>
        <v>0</v>
      </c>
      <c r="BT81" s="169" t="str">
        <f t="shared" si="160"/>
        <v>0</v>
      </c>
      <c r="BU81" s="165"/>
      <c r="BW81" s="127"/>
    </row>
    <row r="82" spans="1:75" s="128" customFormat="1" ht="21" customHeight="1" thickBot="1" x14ac:dyDescent="0.35">
      <c r="A82" s="54"/>
      <c r="B82" s="141" t="s">
        <v>66</v>
      </c>
      <c r="C82" s="142">
        <v>0.95763888888888893</v>
      </c>
      <c r="D82" s="142" t="s">
        <v>358</v>
      </c>
      <c r="E82" s="142" t="s">
        <v>359</v>
      </c>
      <c r="F82" s="145">
        <v>148</v>
      </c>
      <c r="G82" s="145">
        <f>$F82*'Campaign Total'!$F$49</f>
        <v>155.4</v>
      </c>
      <c r="H82" s="163">
        <f t="shared" ref="H82" si="163">SUM(AQ82:BE82)</f>
        <v>0</v>
      </c>
      <c r="I82" s="164">
        <f t="shared" ref="I82" si="164">SUM(BF82:BT82)</f>
        <v>0</v>
      </c>
      <c r="J82" s="165"/>
      <c r="K82" s="170"/>
      <c r="L82" s="166"/>
      <c r="M82" s="166"/>
      <c r="N82" s="166"/>
      <c r="O82" s="166"/>
      <c r="P82" s="166"/>
      <c r="Q82" s="170"/>
      <c r="R82" s="170"/>
      <c r="S82" s="166"/>
      <c r="T82" s="166"/>
      <c r="U82" s="166"/>
      <c r="V82" s="166"/>
      <c r="W82" s="166"/>
      <c r="X82" s="170"/>
      <c r="Y82" s="170"/>
      <c r="Z82" s="166"/>
      <c r="AA82" s="166"/>
      <c r="AB82" s="166"/>
      <c r="AC82" s="166"/>
      <c r="AD82" s="166"/>
      <c r="AE82" s="170"/>
      <c r="AF82" s="170"/>
      <c r="AG82" s="166"/>
      <c r="AH82" s="166"/>
      <c r="AI82" s="166"/>
      <c r="AJ82" s="166"/>
      <c r="AK82" s="166"/>
      <c r="AL82" s="170"/>
      <c r="AM82" s="170"/>
      <c r="AN82" s="166"/>
      <c r="AO82" s="166"/>
      <c r="AP82" s="168"/>
      <c r="AQ82" s="169">
        <f>COUNTIF($K82:$AO82,"a")</f>
        <v>0</v>
      </c>
      <c r="AR82" s="169">
        <f>COUNTIF($K82:$AO82,"b")</f>
        <v>0</v>
      </c>
      <c r="AS82" s="169">
        <f>COUNTIF($K82:$AO82,"c")</f>
        <v>0</v>
      </c>
      <c r="AT82" s="169">
        <f>COUNTIF($K82:$AO82,"d")</f>
        <v>0</v>
      </c>
      <c r="AU82" s="169">
        <f>COUNTIF($K82:$AO82,"e")</f>
        <v>0</v>
      </c>
      <c r="AV82" s="169">
        <f>COUNTIF($K82:$AO82,"f")</f>
        <v>0</v>
      </c>
      <c r="AW82" s="169">
        <f>COUNTIF($K82:$AO82,"g")</f>
        <v>0</v>
      </c>
      <c r="AX82" s="169">
        <f>COUNTIF($K82:$AO82,"h")</f>
        <v>0</v>
      </c>
      <c r="AY82" s="169">
        <f>COUNTIF($K82:$AO82,"i")</f>
        <v>0</v>
      </c>
      <c r="AZ82" s="169">
        <f>COUNTIF($K82:$AO82,"j")</f>
        <v>0</v>
      </c>
      <c r="BA82" s="169">
        <f>COUNTIF($K82:$AO82,"k")</f>
        <v>0</v>
      </c>
      <c r="BB82" s="169">
        <f>COUNTIF($K82:$AO82,"l")</f>
        <v>0</v>
      </c>
      <c r="BC82" s="169">
        <f>COUNTIF($K82:$AO82,"m")</f>
        <v>0</v>
      </c>
      <c r="BD82" s="169">
        <f>COUNTIF($K82:$AO82,"n")</f>
        <v>0</v>
      </c>
      <c r="BE82" s="169">
        <f>COUNTIF($K82:$AO82,"o")</f>
        <v>0</v>
      </c>
      <c r="BF82" s="169" t="str">
        <f t="shared" ref="BF82:BF83" si="165">IF(AQ82&gt;0,($G82*AQ82*$F$14),"0")</f>
        <v>0</v>
      </c>
      <c r="BG82" s="169" t="str">
        <f t="shared" ref="BG82:BG83" si="166">IF(AR82&gt;0,($G82*AR82*$F$15),"0")</f>
        <v>0</v>
      </c>
      <c r="BH82" s="169" t="str">
        <f t="shared" ref="BH82:BH83" si="167">IF(AS82&gt;0,($G82*AS82*$F$16),"0")</f>
        <v>0</v>
      </c>
      <c r="BI82" s="169" t="str">
        <f t="shared" ref="BI82:BI83" si="168">IF(AT82&gt;0,($G82*AT82*$F$17),"0")</f>
        <v>0</v>
      </c>
      <c r="BJ82" s="169" t="str">
        <f t="shared" ref="BJ82:BJ83" si="169">IF(AU82&gt;0,($G82*AU82*$F$18),"0")</f>
        <v>0</v>
      </c>
      <c r="BK82" s="169" t="str">
        <f t="shared" ref="BK82:BK83" si="170">IF(AV82&gt;0,($G82*AV82*$F$19),"0")</f>
        <v>0</v>
      </c>
      <c r="BL82" s="169" t="str">
        <f t="shared" ref="BL82:BL83" si="171">IF(AW82&gt;0,($G82*AW82*$F$20),"0")</f>
        <v>0</v>
      </c>
      <c r="BM82" s="169" t="str">
        <f t="shared" ref="BM82:BM83" si="172">IF(AX82&gt;0,($G82*AX82*$F$21),"0")</f>
        <v>0</v>
      </c>
      <c r="BN82" s="169" t="str">
        <f t="shared" ref="BN82:BN83" si="173">IF(AY82&gt;0,($G82*AY82*$F$22),"0")</f>
        <v>0</v>
      </c>
      <c r="BO82" s="169" t="str">
        <f t="shared" ref="BO82:BO83" si="174">IF(AZ82&gt;0,($G82*AZ82*$F$23),"0")</f>
        <v>0</v>
      </c>
      <c r="BP82" s="169" t="str">
        <f t="shared" ref="BP82:BP83" si="175">IF(BA82&gt;0,($G82*BA82*$F$24),"0")</f>
        <v>0</v>
      </c>
      <c r="BQ82" s="169" t="str">
        <f t="shared" ref="BQ82:BQ83" si="176">IF(BB82&gt;0,($G82*BB82*$F$25),"0")</f>
        <v>0</v>
      </c>
      <c r="BR82" s="169" t="str">
        <f t="shared" ref="BR82:BR83" si="177">IF(BC82&gt;0,($G82*BC82*$F$26),"0")</f>
        <v>0</v>
      </c>
      <c r="BS82" s="169" t="str">
        <f t="shared" ref="BS82:BS83" si="178">IF(BD82&gt;0,($G82*BD82*$F$27),"0")</f>
        <v>0</v>
      </c>
      <c r="BT82" s="169" t="str">
        <f t="shared" ref="BT82:BT83" si="179">IF(BE82&gt;0,($G82*BE82*$F$28),"0")</f>
        <v>0</v>
      </c>
      <c r="BU82" s="165"/>
      <c r="BW82" s="132"/>
    </row>
    <row r="83" spans="1:75" ht="21" customHeight="1" thickBot="1" x14ac:dyDescent="0.35">
      <c r="A83" s="29"/>
      <c r="B83" s="139" t="s">
        <v>65</v>
      </c>
      <c r="C83" s="126">
        <v>0.95833333333333337</v>
      </c>
      <c r="D83" s="171" t="s">
        <v>323</v>
      </c>
      <c r="E83" s="161" t="s">
        <v>304</v>
      </c>
      <c r="F83" s="140"/>
      <c r="G83" s="140"/>
      <c r="H83" s="163"/>
      <c r="I83" s="164"/>
      <c r="J83" s="165"/>
      <c r="K83" s="167"/>
      <c r="L83" s="166"/>
      <c r="M83" s="166"/>
      <c r="N83" s="166"/>
      <c r="O83" s="166"/>
      <c r="P83" s="166"/>
      <c r="Q83" s="167"/>
      <c r="R83" s="167"/>
      <c r="S83" s="166"/>
      <c r="T83" s="166"/>
      <c r="U83" s="166"/>
      <c r="V83" s="166"/>
      <c r="W83" s="166"/>
      <c r="X83" s="167"/>
      <c r="Y83" s="167"/>
      <c r="Z83" s="166"/>
      <c r="AA83" s="166"/>
      <c r="AB83" s="166"/>
      <c r="AC83" s="166"/>
      <c r="AD83" s="166"/>
      <c r="AE83" s="167"/>
      <c r="AF83" s="167"/>
      <c r="AG83" s="166"/>
      <c r="AH83" s="166"/>
      <c r="AI83" s="166"/>
      <c r="AJ83" s="166"/>
      <c r="AK83" s="166"/>
      <c r="AL83" s="167"/>
      <c r="AM83" s="167"/>
      <c r="AN83" s="166"/>
      <c r="AO83" s="166"/>
      <c r="AP83" s="168"/>
      <c r="AQ83" s="169">
        <f>COUNTIF($K83:$AO83,"a")</f>
        <v>0</v>
      </c>
      <c r="AR83" s="169">
        <f>COUNTIF($K83:$AO83,"b")</f>
        <v>0</v>
      </c>
      <c r="AS83" s="169">
        <f>COUNTIF($K83:$AO83,"c")</f>
        <v>0</v>
      </c>
      <c r="AT83" s="169">
        <f>COUNTIF($K83:$AO83,"d")</f>
        <v>0</v>
      </c>
      <c r="AU83" s="169">
        <f>COUNTIF($K83:$AO83,"e")</f>
        <v>0</v>
      </c>
      <c r="AV83" s="169">
        <f>COUNTIF($K83:$AO83,"f")</f>
        <v>0</v>
      </c>
      <c r="AW83" s="169">
        <f>COUNTIF($K83:$AO83,"g")</f>
        <v>0</v>
      </c>
      <c r="AX83" s="169">
        <f>COUNTIF($K83:$AO83,"h")</f>
        <v>0</v>
      </c>
      <c r="AY83" s="169">
        <f>COUNTIF($K83:$AO83,"i")</f>
        <v>0</v>
      </c>
      <c r="AZ83" s="169">
        <f>COUNTIF($K83:$AO83,"j")</f>
        <v>0</v>
      </c>
      <c r="BA83" s="169">
        <f>COUNTIF($K83:$AO83,"k")</f>
        <v>0</v>
      </c>
      <c r="BB83" s="169">
        <f>COUNTIF($K83:$AO83,"l")</f>
        <v>0</v>
      </c>
      <c r="BC83" s="169">
        <f>COUNTIF($K83:$AO83,"m")</f>
        <v>0</v>
      </c>
      <c r="BD83" s="169">
        <f>COUNTIF($K83:$AO83,"n")</f>
        <v>0</v>
      </c>
      <c r="BE83" s="169">
        <f>COUNTIF($K83:$AO83,"o")</f>
        <v>0</v>
      </c>
      <c r="BF83" s="169" t="str">
        <f t="shared" si="165"/>
        <v>0</v>
      </c>
      <c r="BG83" s="169" t="str">
        <f t="shared" si="166"/>
        <v>0</v>
      </c>
      <c r="BH83" s="169" t="str">
        <f t="shared" si="167"/>
        <v>0</v>
      </c>
      <c r="BI83" s="169" t="str">
        <f t="shared" si="168"/>
        <v>0</v>
      </c>
      <c r="BJ83" s="169" t="str">
        <f t="shared" si="169"/>
        <v>0</v>
      </c>
      <c r="BK83" s="169" t="str">
        <f t="shared" si="170"/>
        <v>0</v>
      </c>
      <c r="BL83" s="169" t="str">
        <f t="shared" si="171"/>
        <v>0</v>
      </c>
      <c r="BM83" s="169" t="str">
        <f t="shared" si="172"/>
        <v>0</v>
      </c>
      <c r="BN83" s="169" t="str">
        <f t="shared" si="173"/>
        <v>0</v>
      </c>
      <c r="BO83" s="169" t="str">
        <f t="shared" si="174"/>
        <v>0</v>
      </c>
      <c r="BP83" s="169" t="str">
        <f t="shared" si="175"/>
        <v>0</v>
      </c>
      <c r="BQ83" s="169" t="str">
        <f t="shared" si="176"/>
        <v>0</v>
      </c>
      <c r="BR83" s="169" t="str">
        <f t="shared" si="177"/>
        <v>0</v>
      </c>
      <c r="BS83" s="169" t="str">
        <f t="shared" si="178"/>
        <v>0</v>
      </c>
      <c r="BT83" s="169" t="str">
        <f t="shared" si="179"/>
        <v>0</v>
      </c>
      <c r="BU83" s="165"/>
      <c r="BW83" s="127"/>
    </row>
    <row r="84" spans="1:75" s="128" customFormat="1" ht="21" customHeight="1" thickBot="1" x14ac:dyDescent="0.35">
      <c r="A84" s="54"/>
      <c r="B84" s="141" t="s">
        <v>66</v>
      </c>
      <c r="C84" s="142">
        <v>0.9784722222222223</v>
      </c>
      <c r="D84" s="142" t="s">
        <v>250</v>
      </c>
      <c r="E84" s="142" t="s">
        <v>266</v>
      </c>
      <c r="F84" s="145">
        <v>148</v>
      </c>
      <c r="G84" s="145">
        <f>$F84*'Campaign Total'!$F$49</f>
        <v>155.4</v>
      </c>
      <c r="H84" s="163">
        <f t="shared" ref="H84" si="180">SUM(AQ84:BE84)</f>
        <v>0</v>
      </c>
      <c r="I84" s="164">
        <f t="shared" ref="I84" si="181">SUM(BF84:BT84)</f>
        <v>0</v>
      </c>
      <c r="J84" s="165"/>
      <c r="K84" s="170"/>
      <c r="L84" s="166"/>
      <c r="M84" s="166"/>
      <c r="N84" s="166"/>
      <c r="O84" s="166"/>
      <c r="P84" s="166"/>
      <c r="Q84" s="170"/>
      <c r="R84" s="170"/>
      <c r="S84" s="166"/>
      <c r="T84" s="166"/>
      <c r="U84" s="166"/>
      <c r="V84" s="166"/>
      <c r="W84" s="166"/>
      <c r="X84" s="170"/>
      <c r="Y84" s="170"/>
      <c r="Z84" s="166"/>
      <c r="AA84" s="166"/>
      <c r="AB84" s="166"/>
      <c r="AC84" s="166"/>
      <c r="AD84" s="166"/>
      <c r="AE84" s="170"/>
      <c r="AF84" s="170"/>
      <c r="AG84" s="166"/>
      <c r="AH84" s="166"/>
      <c r="AI84" s="166"/>
      <c r="AJ84" s="166"/>
      <c r="AK84" s="166"/>
      <c r="AL84" s="170"/>
      <c r="AM84" s="170"/>
      <c r="AN84" s="166"/>
      <c r="AO84" s="166"/>
      <c r="AP84" s="168"/>
      <c r="AQ84" s="169">
        <f>COUNTIF($K84:$AO84,"a")</f>
        <v>0</v>
      </c>
      <c r="AR84" s="169">
        <f>COUNTIF($K84:$AO84,"b")</f>
        <v>0</v>
      </c>
      <c r="AS84" s="169">
        <f>COUNTIF($K84:$AO84,"c")</f>
        <v>0</v>
      </c>
      <c r="AT84" s="169">
        <f>COUNTIF($K84:$AO84,"d")</f>
        <v>0</v>
      </c>
      <c r="AU84" s="169">
        <f>COUNTIF($K84:$AO84,"e")</f>
        <v>0</v>
      </c>
      <c r="AV84" s="169">
        <f>COUNTIF($K84:$AO84,"f")</f>
        <v>0</v>
      </c>
      <c r="AW84" s="169">
        <f>COUNTIF($K84:$AO84,"g")</f>
        <v>0</v>
      </c>
      <c r="AX84" s="169">
        <f>COUNTIF($K84:$AO84,"h")</f>
        <v>0</v>
      </c>
      <c r="AY84" s="169">
        <f>COUNTIF($K84:$AO84,"i")</f>
        <v>0</v>
      </c>
      <c r="AZ84" s="169">
        <f>COUNTIF($K84:$AO84,"j")</f>
        <v>0</v>
      </c>
      <c r="BA84" s="169">
        <f>COUNTIF($K84:$AO84,"k")</f>
        <v>0</v>
      </c>
      <c r="BB84" s="169">
        <f>COUNTIF($K84:$AO84,"l")</f>
        <v>0</v>
      </c>
      <c r="BC84" s="169">
        <f>COUNTIF($K84:$AO84,"m")</f>
        <v>0</v>
      </c>
      <c r="BD84" s="169">
        <f>COUNTIF($K84:$AO84,"n")</f>
        <v>0</v>
      </c>
      <c r="BE84" s="169">
        <f>COUNTIF($K84:$AO84,"o")</f>
        <v>0</v>
      </c>
      <c r="BF84" s="169" t="str">
        <f t="shared" ref="BF84" si="182">IF(AQ84&gt;0,($G84*AQ84*$F$14),"0")</f>
        <v>0</v>
      </c>
      <c r="BG84" s="169" t="str">
        <f t="shared" ref="BG84" si="183">IF(AR84&gt;0,($G84*AR84*$F$15),"0")</f>
        <v>0</v>
      </c>
      <c r="BH84" s="169" t="str">
        <f t="shared" ref="BH84" si="184">IF(AS84&gt;0,($G84*AS84*$F$16),"0")</f>
        <v>0</v>
      </c>
      <c r="BI84" s="169" t="str">
        <f t="shared" ref="BI84" si="185">IF(AT84&gt;0,($G84*AT84*$F$17),"0")</f>
        <v>0</v>
      </c>
      <c r="BJ84" s="169" t="str">
        <f t="shared" ref="BJ84" si="186">IF(AU84&gt;0,($G84*AU84*$F$18),"0")</f>
        <v>0</v>
      </c>
      <c r="BK84" s="169" t="str">
        <f t="shared" ref="BK84" si="187">IF(AV84&gt;0,($G84*AV84*$F$19),"0")</f>
        <v>0</v>
      </c>
      <c r="BL84" s="169" t="str">
        <f t="shared" ref="BL84" si="188">IF(AW84&gt;0,($G84*AW84*$F$20),"0")</f>
        <v>0</v>
      </c>
      <c r="BM84" s="169" t="str">
        <f t="shared" ref="BM84" si="189">IF(AX84&gt;0,($G84*AX84*$F$21),"0")</f>
        <v>0</v>
      </c>
      <c r="BN84" s="169" t="str">
        <f t="shared" ref="BN84" si="190">IF(AY84&gt;0,($G84*AY84*$F$22),"0")</f>
        <v>0</v>
      </c>
      <c r="BO84" s="169" t="str">
        <f t="shared" ref="BO84" si="191">IF(AZ84&gt;0,($G84*AZ84*$F$23),"0")</f>
        <v>0</v>
      </c>
      <c r="BP84" s="169" t="str">
        <f t="shared" ref="BP84" si="192">IF(BA84&gt;0,($G84*BA84*$F$24),"0")</f>
        <v>0</v>
      </c>
      <c r="BQ84" s="169" t="str">
        <f t="shared" ref="BQ84" si="193">IF(BB84&gt;0,($G84*BB84*$F$25),"0")</f>
        <v>0</v>
      </c>
      <c r="BR84" s="169" t="str">
        <f t="shared" ref="BR84" si="194">IF(BC84&gt;0,($G84*BC84*$F$26),"0")</f>
        <v>0</v>
      </c>
      <c r="BS84" s="169" t="str">
        <f t="shared" ref="BS84" si="195">IF(BD84&gt;0,($G84*BD84*$F$27),"0")</f>
        <v>0</v>
      </c>
      <c r="BT84" s="169" t="str">
        <f t="shared" ref="BT84" si="196">IF(BE84&gt;0,($G84*BE84*$F$28),"0")</f>
        <v>0</v>
      </c>
      <c r="BU84" s="165"/>
      <c r="BW84" s="132"/>
    </row>
    <row r="85" spans="1:75" ht="21" customHeight="1" thickBot="1" x14ac:dyDescent="0.35">
      <c r="A85" s="29"/>
      <c r="B85" s="139"/>
      <c r="C85" s="126">
        <v>0.97916666666666663</v>
      </c>
      <c r="D85" s="217" t="s">
        <v>321</v>
      </c>
      <c r="E85" s="218"/>
      <c r="F85" s="140"/>
      <c r="G85" s="140"/>
      <c r="H85" s="163"/>
      <c r="I85" s="164"/>
      <c r="J85" s="165"/>
      <c r="K85" s="167"/>
      <c r="L85" s="166"/>
      <c r="M85" s="166"/>
      <c r="N85" s="166"/>
      <c r="O85" s="166"/>
      <c r="P85" s="166"/>
      <c r="Q85" s="167"/>
      <c r="R85" s="167"/>
      <c r="S85" s="166"/>
      <c r="T85" s="166"/>
      <c r="U85" s="166"/>
      <c r="V85" s="166"/>
      <c r="W85" s="166"/>
      <c r="X85" s="167"/>
      <c r="Y85" s="167"/>
      <c r="Z85" s="166"/>
      <c r="AA85" s="166"/>
      <c r="AB85" s="166"/>
      <c r="AC85" s="166"/>
      <c r="AD85" s="166"/>
      <c r="AE85" s="167"/>
      <c r="AF85" s="167"/>
      <c r="AG85" s="166"/>
      <c r="AH85" s="166"/>
      <c r="AI85" s="166"/>
      <c r="AJ85" s="166"/>
      <c r="AK85" s="166"/>
      <c r="AL85" s="167"/>
      <c r="AM85" s="167"/>
      <c r="AN85" s="166"/>
      <c r="AO85" s="166"/>
      <c r="AP85" s="168"/>
      <c r="AQ85" s="169"/>
      <c r="AR85" s="169"/>
      <c r="AS85" s="169"/>
      <c r="AT85" s="169"/>
      <c r="AU85" s="169"/>
      <c r="AV85" s="169"/>
      <c r="AW85" s="169"/>
      <c r="AX85" s="169"/>
      <c r="AY85" s="169"/>
      <c r="AZ85" s="169"/>
      <c r="BA85" s="169"/>
      <c r="BB85" s="169"/>
      <c r="BC85" s="169"/>
      <c r="BD85" s="169"/>
      <c r="BE85" s="169"/>
      <c r="BF85" s="169"/>
      <c r="BG85" s="169"/>
      <c r="BH85" s="169"/>
      <c r="BI85" s="169"/>
      <c r="BJ85" s="169"/>
      <c r="BK85" s="169"/>
      <c r="BL85" s="169"/>
      <c r="BM85" s="169"/>
      <c r="BN85" s="169"/>
      <c r="BO85" s="169"/>
      <c r="BP85" s="169"/>
      <c r="BQ85" s="169"/>
      <c r="BR85" s="169"/>
      <c r="BS85" s="169"/>
      <c r="BT85" s="169"/>
      <c r="BU85" s="165"/>
      <c r="BW85" s="127"/>
    </row>
    <row r="86" spans="1:75" ht="21" customHeight="1" thickBot="1" x14ac:dyDescent="0.35">
      <c r="A86" s="29"/>
      <c r="B86" s="141" t="s">
        <v>66</v>
      </c>
      <c r="C86" s="142">
        <v>0.99652777777777779</v>
      </c>
      <c r="D86" s="142" t="s">
        <v>371</v>
      </c>
      <c r="E86" s="142" t="s">
        <v>372</v>
      </c>
      <c r="F86" s="145">
        <v>148</v>
      </c>
      <c r="G86" s="145">
        <f>$F86*'Campaign Total'!$F$49</f>
        <v>155.4</v>
      </c>
      <c r="H86" s="163">
        <f t="shared" si="161"/>
        <v>0</v>
      </c>
      <c r="I86" s="164">
        <f t="shared" si="162"/>
        <v>0</v>
      </c>
      <c r="J86" s="165"/>
      <c r="K86" s="170"/>
      <c r="L86" s="166"/>
      <c r="M86" s="166"/>
      <c r="N86" s="166"/>
      <c r="O86" s="166"/>
      <c r="P86" s="166"/>
      <c r="Q86" s="170"/>
      <c r="R86" s="170"/>
      <c r="S86" s="166"/>
      <c r="T86" s="166"/>
      <c r="U86" s="166"/>
      <c r="V86" s="166"/>
      <c r="W86" s="166"/>
      <c r="X86" s="170"/>
      <c r="Y86" s="170"/>
      <c r="Z86" s="166"/>
      <c r="AA86" s="166"/>
      <c r="AB86" s="166"/>
      <c r="AC86" s="166"/>
      <c r="AD86" s="166"/>
      <c r="AE86" s="170"/>
      <c r="AF86" s="170"/>
      <c r="AG86" s="166"/>
      <c r="AH86" s="166"/>
      <c r="AI86" s="166"/>
      <c r="AJ86" s="166"/>
      <c r="AK86" s="166"/>
      <c r="AL86" s="170"/>
      <c r="AM86" s="170"/>
      <c r="AN86" s="166"/>
      <c r="AO86" s="166"/>
      <c r="AP86" s="168"/>
      <c r="AQ86" s="169">
        <f>COUNTIF($K86:$AO86,"a")</f>
        <v>0</v>
      </c>
      <c r="AR86" s="169">
        <f>COUNTIF($K86:$AO86,"b")</f>
        <v>0</v>
      </c>
      <c r="AS86" s="169">
        <f>COUNTIF($K86:$AO86,"c")</f>
        <v>0</v>
      </c>
      <c r="AT86" s="169">
        <f>COUNTIF($K86:$AO86,"d")</f>
        <v>0</v>
      </c>
      <c r="AU86" s="169">
        <f>COUNTIF($K86:$AO86,"e")</f>
        <v>0</v>
      </c>
      <c r="AV86" s="169">
        <f>COUNTIF($K86:$AO86,"f")</f>
        <v>0</v>
      </c>
      <c r="AW86" s="169">
        <f>COUNTIF($K86:$AO86,"g")</f>
        <v>0</v>
      </c>
      <c r="AX86" s="169">
        <f>COUNTIF($K86:$AO86,"h")</f>
        <v>0</v>
      </c>
      <c r="AY86" s="169">
        <f>COUNTIF($K86:$AO86,"i")</f>
        <v>0</v>
      </c>
      <c r="AZ86" s="169">
        <f>COUNTIF($K86:$AO86,"j")</f>
        <v>0</v>
      </c>
      <c r="BA86" s="169">
        <f>COUNTIF($K86:$AO86,"k")</f>
        <v>0</v>
      </c>
      <c r="BB86" s="169">
        <f>COUNTIF($K86:$AO86,"l")</f>
        <v>0</v>
      </c>
      <c r="BC86" s="169">
        <f>COUNTIF($K86:$AO86,"m")</f>
        <v>0</v>
      </c>
      <c r="BD86" s="169">
        <f>COUNTIF($K86:$AO86,"n")</f>
        <v>0</v>
      </c>
      <c r="BE86" s="169">
        <f>COUNTIF($K86:$AO86,"o")</f>
        <v>0</v>
      </c>
      <c r="BF86" s="169" t="str">
        <f t="shared" si="146"/>
        <v>0</v>
      </c>
      <c r="BG86" s="169" t="str">
        <f t="shared" si="147"/>
        <v>0</v>
      </c>
      <c r="BH86" s="169" t="str">
        <f t="shared" si="148"/>
        <v>0</v>
      </c>
      <c r="BI86" s="169" t="str">
        <f t="shared" si="149"/>
        <v>0</v>
      </c>
      <c r="BJ86" s="169" t="str">
        <f t="shared" si="150"/>
        <v>0</v>
      </c>
      <c r="BK86" s="169" t="str">
        <f t="shared" si="151"/>
        <v>0</v>
      </c>
      <c r="BL86" s="169" t="str">
        <f t="shared" si="152"/>
        <v>0</v>
      </c>
      <c r="BM86" s="169" t="str">
        <f t="shared" si="153"/>
        <v>0</v>
      </c>
      <c r="BN86" s="169" t="str">
        <f t="shared" si="154"/>
        <v>0</v>
      </c>
      <c r="BO86" s="169" t="str">
        <f t="shared" si="155"/>
        <v>0</v>
      </c>
      <c r="BP86" s="169" t="str">
        <f t="shared" si="156"/>
        <v>0</v>
      </c>
      <c r="BQ86" s="169" t="str">
        <f t="shared" si="157"/>
        <v>0</v>
      </c>
      <c r="BR86" s="169" t="str">
        <f t="shared" si="158"/>
        <v>0</v>
      </c>
      <c r="BS86" s="169" t="str">
        <f t="shared" si="159"/>
        <v>0</v>
      </c>
      <c r="BT86" s="169" t="str">
        <f t="shared" si="160"/>
        <v>0</v>
      </c>
      <c r="BU86" s="165"/>
      <c r="BW86" s="127"/>
    </row>
    <row r="87" spans="1:75" ht="20.25" customHeight="1" thickTop="1" thickBot="1" x14ac:dyDescent="0.35">
      <c r="A87" s="29"/>
      <c r="B87" s="139" t="s">
        <v>65</v>
      </c>
      <c r="C87" s="126">
        <v>1</v>
      </c>
      <c r="D87" s="215" t="s">
        <v>356</v>
      </c>
      <c r="E87" s="216"/>
      <c r="F87" s="140"/>
      <c r="G87" s="140"/>
      <c r="H87" s="163"/>
      <c r="I87" s="164"/>
      <c r="J87" s="165"/>
      <c r="K87" s="167"/>
      <c r="L87" s="166"/>
      <c r="M87" s="166"/>
      <c r="N87" s="166"/>
      <c r="O87" s="166"/>
      <c r="P87" s="166"/>
      <c r="Q87" s="167"/>
      <c r="R87" s="167"/>
      <c r="S87" s="166"/>
      <c r="T87" s="166"/>
      <c r="U87" s="166"/>
      <c r="V87" s="166"/>
      <c r="W87" s="166"/>
      <c r="X87" s="167"/>
      <c r="Y87" s="167"/>
      <c r="Z87" s="166"/>
      <c r="AA87" s="166"/>
      <c r="AB87" s="166"/>
      <c r="AC87" s="166"/>
      <c r="AD87" s="166"/>
      <c r="AE87" s="167"/>
      <c r="AF87" s="167"/>
      <c r="AG87" s="166"/>
      <c r="AH87" s="166"/>
      <c r="AI87" s="166"/>
      <c r="AJ87" s="166"/>
      <c r="AK87" s="166"/>
      <c r="AL87" s="167"/>
      <c r="AM87" s="167"/>
      <c r="AN87" s="166"/>
      <c r="AO87" s="166"/>
      <c r="AP87" s="168"/>
      <c r="AQ87" s="169">
        <f>COUNTIF($K87:$AO87,"a")</f>
        <v>0</v>
      </c>
      <c r="AR87" s="169">
        <f>COUNTIF($K87:$AO87,"b")</f>
        <v>0</v>
      </c>
      <c r="AS87" s="169">
        <f>COUNTIF($K87:$AO87,"c")</f>
        <v>0</v>
      </c>
      <c r="AT87" s="169">
        <f>COUNTIF($K87:$AO87,"d")</f>
        <v>0</v>
      </c>
      <c r="AU87" s="169">
        <f>COUNTIF($K87:$AO87,"e")</f>
        <v>0</v>
      </c>
      <c r="AV87" s="169">
        <f>COUNTIF($K87:$AO87,"f")</f>
        <v>0</v>
      </c>
      <c r="AW87" s="169">
        <f>COUNTIF($K87:$AO87,"g")</f>
        <v>0</v>
      </c>
      <c r="AX87" s="169">
        <f>COUNTIF($K87:$AO87,"h")</f>
        <v>0</v>
      </c>
      <c r="AY87" s="169">
        <f>COUNTIF($K87:$AO87,"i")</f>
        <v>0</v>
      </c>
      <c r="AZ87" s="169">
        <f>COUNTIF($K87:$AO87,"j")</f>
        <v>0</v>
      </c>
      <c r="BA87" s="169">
        <f>COUNTIF($K87:$AO87,"k")</f>
        <v>0</v>
      </c>
      <c r="BB87" s="169">
        <f>COUNTIF($K87:$AO87,"l")</f>
        <v>0</v>
      </c>
      <c r="BC87" s="169">
        <f>COUNTIF($K87:$AO87,"m")</f>
        <v>0</v>
      </c>
      <c r="BD87" s="169">
        <f>COUNTIF($K87:$AO87,"n")</f>
        <v>0</v>
      </c>
      <c r="BE87" s="169">
        <f>COUNTIF($K87:$AO87,"o")</f>
        <v>0</v>
      </c>
      <c r="BF87" s="169" t="str">
        <f t="shared" si="146"/>
        <v>0</v>
      </c>
      <c r="BG87" s="169" t="str">
        <f t="shared" si="147"/>
        <v>0</v>
      </c>
      <c r="BH87" s="169" t="str">
        <f t="shared" si="148"/>
        <v>0</v>
      </c>
      <c r="BI87" s="169" t="str">
        <f t="shared" si="149"/>
        <v>0</v>
      </c>
      <c r="BJ87" s="169" t="str">
        <f t="shared" si="150"/>
        <v>0</v>
      </c>
      <c r="BK87" s="169" t="str">
        <f t="shared" si="151"/>
        <v>0</v>
      </c>
      <c r="BL87" s="169" t="str">
        <f t="shared" si="152"/>
        <v>0</v>
      </c>
      <c r="BM87" s="169" t="str">
        <f t="shared" si="153"/>
        <v>0</v>
      </c>
      <c r="BN87" s="169" t="str">
        <f t="shared" si="154"/>
        <v>0</v>
      </c>
      <c r="BO87" s="169" t="str">
        <f t="shared" si="155"/>
        <v>0</v>
      </c>
      <c r="BP87" s="169" t="str">
        <f t="shared" si="156"/>
        <v>0</v>
      </c>
      <c r="BQ87" s="169" t="str">
        <f t="shared" si="157"/>
        <v>0</v>
      </c>
      <c r="BR87" s="169" t="str">
        <f t="shared" si="158"/>
        <v>0</v>
      </c>
      <c r="BS87" s="169" t="str">
        <f t="shared" si="159"/>
        <v>0</v>
      </c>
      <c r="BT87" s="169" t="str">
        <f t="shared" si="160"/>
        <v>0</v>
      </c>
      <c r="BU87" s="165"/>
      <c r="BW87" s="127"/>
    </row>
    <row r="88" spans="1:75" ht="21" customHeight="1" thickTop="1" thickBot="1" x14ac:dyDescent="0.35">
      <c r="A88" s="29"/>
      <c r="B88" s="139" t="s">
        <v>65</v>
      </c>
      <c r="C88" s="126">
        <v>4.1666666666666664E-2</v>
      </c>
      <c r="D88" s="215" t="s">
        <v>357</v>
      </c>
      <c r="E88" s="216"/>
      <c r="F88" s="140"/>
      <c r="G88" s="140"/>
      <c r="H88" s="163"/>
      <c r="I88" s="164"/>
      <c r="J88" s="165"/>
      <c r="K88" s="167"/>
      <c r="L88" s="166"/>
      <c r="M88" s="166"/>
      <c r="N88" s="166"/>
      <c r="O88" s="166"/>
      <c r="P88" s="166"/>
      <c r="Q88" s="167"/>
      <c r="R88" s="167"/>
      <c r="S88" s="166"/>
      <c r="T88" s="166"/>
      <c r="U88" s="166"/>
      <c r="V88" s="166"/>
      <c r="W88" s="166"/>
      <c r="X88" s="167"/>
      <c r="Y88" s="167"/>
      <c r="Z88" s="166"/>
      <c r="AA88" s="166"/>
      <c r="AB88" s="166"/>
      <c r="AC88" s="166"/>
      <c r="AD88" s="166"/>
      <c r="AE88" s="167"/>
      <c r="AF88" s="167"/>
      <c r="AG88" s="166"/>
      <c r="AH88" s="166"/>
      <c r="AI88" s="166"/>
      <c r="AJ88" s="166"/>
      <c r="AK88" s="166"/>
      <c r="AL88" s="167"/>
      <c r="AM88" s="167"/>
      <c r="AN88" s="166"/>
      <c r="AO88" s="166"/>
      <c r="AP88" s="168"/>
      <c r="AQ88" s="169">
        <f>COUNTIF($K88:$AO88,"a")</f>
        <v>0</v>
      </c>
      <c r="AR88" s="169">
        <f>COUNTIF($K88:$AO88,"b")</f>
        <v>0</v>
      </c>
      <c r="AS88" s="169">
        <f>COUNTIF($K88:$AO88,"c")</f>
        <v>0</v>
      </c>
      <c r="AT88" s="169">
        <f>COUNTIF($K88:$AO88,"d")</f>
        <v>0</v>
      </c>
      <c r="AU88" s="169">
        <f>COUNTIF($K88:$AO88,"e")</f>
        <v>0</v>
      </c>
      <c r="AV88" s="169">
        <f>COUNTIF($K88:$AO88,"f")</f>
        <v>0</v>
      </c>
      <c r="AW88" s="169">
        <f>COUNTIF($K88:$AO88,"g")</f>
        <v>0</v>
      </c>
      <c r="AX88" s="169">
        <f>COUNTIF($K88:$AO88,"h")</f>
        <v>0</v>
      </c>
      <c r="AY88" s="169">
        <f>COUNTIF($K88:$AO88,"i")</f>
        <v>0</v>
      </c>
      <c r="AZ88" s="169">
        <f>COUNTIF($K88:$AO88,"j")</f>
        <v>0</v>
      </c>
      <c r="BA88" s="169">
        <f>COUNTIF($K88:$AO88,"k")</f>
        <v>0</v>
      </c>
      <c r="BB88" s="169">
        <f>COUNTIF($K88:$AO88,"l")</f>
        <v>0</v>
      </c>
      <c r="BC88" s="169">
        <f>COUNTIF($K88:$AO88,"m")</f>
        <v>0</v>
      </c>
      <c r="BD88" s="169">
        <f>COUNTIF($K88:$AO88,"n")</f>
        <v>0</v>
      </c>
      <c r="BE88" s="169">
        <f>COUNTIF($K88:$AO88,"o")</f>
        <v>0</v>
      </c>
      <c r="BF88" s="169" t="str">
        <f t="shared" si="146"/>
        <v>0</v>
      </c>
      <c r="BG88" s="169" t="str">
        <f t="shared" si="147"/>
        <v>0</v>
      </c>
      <c r="BH88" s="169" t="str">
        <f t="shared" si="148"/>
        <v>0</v>
      </c>
      <c r="BI88" s="169" t="str">
        <f t="shared" si="149"/>
        <v>0</v>
      </c>
      <c r="BJ88" s="169" t="str">
        <f t="shared" si="150"/>
        <v>0</v>
      </c>
      <c r="BK88" s="169" t="str">
        <f t="shared" si="151"/>
        <v>0</v>
      </c>
      <c r="BL88" s="169" t="str">
        <f t="shared" si="152"/>
        <v>0</v>
      </c>
      <c r="BM88" s="169" t="str">
        <f t="shared" si="153"/>
        <v>0</v>
      </c>
      <c r="BN88" s="169" t="str">
        <f t="shared" si="154"/>
        <v>0</v>
      </c>
      <c r="BO88" s="169" t="str">
        <f t="shared" si="155"/>
        <v>0</v>
      </c>
      <c r="BP88" s="169" t="str">
        <f t="shared" si="156"/>
        <v>0</v>
      </c>
      <c r="BQ88" s="169" t="str">
        <f t="shared" si="157"/>
        <v>0</v>
      </c>
      <c r="BR88" s="169" t="str">
        <f t="shared" si="158"/>
        <v>0</v>
      </c>
      <c r="BS88" s="169" t="str">
        <f t="shared" si="159"/>
        <v>0</v>
      </c>
      <c r="BT88" s="169" t="str">
        <f t="shared" si="160"/>
        <v>0</v>
      </c>
      <c r="BU88" s="165"/>
      <c r="BW88" s="127"/>
    </row>
    <row r="89" spans="1:75" ht="21" customHeight="1" thickBot="1" x14ac:dyDescent="0.35">
      <c r="A89" s="29"/>
      <c r="B89" s="141" t="s">
        <v>66</v>
      </c>
      <c r="C89" s="142">
        <v>8.2638888888888887E-2</v>
      </c>
      <c r="D89" s="142" t="s">
        <v>319</v>
      </c>
      <c r="E89" s="142" t="s">
        <v>320</v>
      </c>
      <c r="F89" s="145">
        <v>64</v>
      </c>
      <c r="G89" s="145">
        <f>$F89*'Campaign Total'!$F$49</f>
        <v>67.2</v>
      </c>
      <c r="H89" s="163">
        <f t="shared" si="161"/>
        <v>0</v>
      </c>
      <c r="I89" s="164">
        <f t="shared" si="162"/>
        <v>0</v>
      </c>
      <c r="J89" s="165"/>
      <c r="K89" s="170"/>
      <c r="L89" s="166"/>
      <c r="M89" s="166"/>
      <c r="N89" s="166"/>
      <c r="O89" s="166"/>
      <c r="P89" s="166"/>
      <c r="Q89" s="170"/>
      <c r="R89" s="170"/>
      <c r="S89" s="166"/>
      <c r="T89" s="166"/>
      <c r="U89" s="166"/>
      <c r="V89" s="166"/>
      <c r="W89" s="166"/>
      <c r="X89" s="170"/>
      <c r="Y89" s="170"/>
      <c r="Z89" s="166"/>
      <c r="AA89" s="166"/>
      <c r="AB89" s="166"/>
      <c r="AC89" s="166"/>
      <c r="AD89" s="166"/>
      <c r="AE89" s="170"/>
      <c r="AF89" s="170"/>
      <c r="AG89" s="166"/>
      <c r="AH89" s="166"/>
      <c r="AI89" s="166"/>
      <c r="AJ89" s="166"/>
      <c r="AK89" s="166"/>
      <c r="AL89" s="170"/>
      <c r="AM89" s="170"/>
      <c r="AN89" s="166"/>
      <c r="AO89" s="166"/>
      <c r="AP89" s="168"/>
      <c r="AQ89" s="169">
        <f>COUNTIF($K89:$AO89,"a")</f>
        <v>0</v>
      </c>
      <c r="AR89" s="169">
        <f>COUNTIF($K89:$AO89,"b")</f>
        <v>0</v>
      </c>
      <c r="AS89" s="169">
        <f>COUNTIF($K89:$AO89,"c")</f>
        <v>0</v>
      </c>
      <c r="AT89" s="169">
        <f>COUNTIF($K89:$AO89,"d")</f>
        <v>0</v>
      </c>
      <c r="AU89" s="169">
        <f>COUNTIF($K89:$AO89,"e")</f>
        <v>0</v>
      </c>
      <c r="AV89" s="169">
        <f>COUNTIF($K89:$AO89,"f")</f>
        <v>0</v>
      </c>
      <c r="AW89" s="169">
        <f>COUNTIF($K89:$AO89,"g")</f>
        <v>0</v>
      </c>
      <c r="AX89" s="169">
        <f>COUNTIF($K89:$AO89,"h")</f>
        <v>0</v>
      </c>
      <c r="AY89" s="169">
        <f>COUNTIF($K89:$AO89,"i")</f>
        <v>0</v>
      </c>
      <c r="AZ89" s="169">
        <f>COUNTIF($K89:$AO89,"j")</f>
        <v>0</v>
      </c>
      <c r="BA89" s="169">
        <f>COUNTIF($K89:$AO89,"k")</f>
        <v>0</v>
      </c>
      <c r="BB89" s="169">
        <f>COUNTIF($K89:$AO89,"l")</f>
        <v>0</v>
      </c>
      <c r="BC89" s="169">
        <f>COUNTIF($K89:$AO89,"m")</f>
        <v>0</v>
      </c>
      <c r="BD89" s="169">
        <f>COUNTIF($K89:$AO89,"n")</f>
        <v>0</v>
      </c>
      <c r="BE89" s="169">
        <f>COUNTIF($K89:$AO89,"o")</f>
        <v>0</v>
      </c>
      <c r="BF89" s="169" t="str">
        <f t="shared" si="146"/>
        <v>0</v>
      </c>
      <c r="BG89" s="169" t="str">
        <f t="shared" si="147"/>
        <v>0</v>
      </c>
      <c r="BH89" s="169" t="str">
        <f t="shared" si="148"/>
        <v>0</v>
      </c>
      <c r="BI89" s="169" t="str">
        <f t="shared" si="149"/>
        <v>0</v>
      </c>
      <c r="BJ89" s="169" t="str">
        <f t="shared" si="150"/>
        <v>0</v>
      </c>
      <c r="BK89" s="169" t="str">
        <f t="shared" si="151"/>
        <v>0</v>
      </c>
      <c r="BL89" s="169" t="str">
        <f t="shared" si="152"/>
        <v>0</v>
      </c>
      <c r="BM89" s="169" t="str">
        <f t="shared" si="153"/>
        <v>0</v>
      </c>
      <c r="BN89" s="169" t="str">
        <f t="shared" si="154"/>
        <v>0</v>
      </c>
      <c r="BO89" s="169" t="str">
        <f t="shared" si="155"/>
        <v>0</v>
      </c>
      <c r="BP89" s="169" t="str">
        <f t="shared" si="156"/>
        <v>0</v>
      </c>
      <c r="BQ89" s="169" t="str">
        <f t="shared" si="157"/>
        <v>0</v>
      </c>
      <c r="BR89" s="169" t="str">
        <f t="shared" si="158"/>
        <v>0</v>
      </c>
      <c r="BS89" s="169" t="str">
        <f t="shared" si="159"/>
        <v>0</v>
      </c>
      <c r="BT89" s="169" t="str">
        <f t="shared" si="160"/>
        <v>0</v>
      </c>
      <c r="BU89" s="165"/>
      <c r="BW89" s="127"/>
    </row>
    <row r="90" spans="1:75" ht="21" customHeight="1" thickBot="1" x14ac:dyDescent="0.35">
      <c r="A90" s="29"/>
      <c r="B90" s="139" t="s">
        <v>65</v>
      </c>
      <c r="C90" s="126">
        <v>8.3333333333333329E-2</v>
      </c>
      <c r="D90" s="219" t="s">
        <v>328</v>
      </c>
      <c r="E90" s="220"/>
      <c r="F90" s="140"/>
      <c r="G90" s="140"/>
      <c r="H90" s="163"/>
      <c r="I90" s="164"/>
      <c r="J90" s="165"/>
      <c r="K90" s="167"/>
      <c r="L90" s="166"/>
      <c r="M90" s="166"/>
      <c r="N90" s="166"/>
      <c r="O90" s="166"/>
      <c r="P90" s="166"/>
      <c r="Q90" s="167"/>
      <c r="R90" s="167"/>
      <c r="S90" s="166"/>
      <c r="T90" s="166"/>
      <c r="U90" s="166"/>
      <c r="V90" s="166"/>
      <c r="W90" s="166"/>
      <c r="X90" s="167"/>
      <c r="Y90" s="167"/>
      <c r="Z90" s="166"/>
      <c r="AA90" s="166"/>
      <c r="AB90" s="166"/>
      <c r="AC90" s="166"/>
      <c r="AD90" s="166"/>
      <c r="AE90" s="167"/>
      <c r="AF90" s="167"/>
      <c r="AG90" s="166"/>
      <c r="AH90" s="166"/>
      <c r="AI90" s="166"/>
      <c r="AJ90" s="166"/>
      <c r="AK90" s="166"/>
      <c r="AL90" s="167"/>
      <c r="AM90" s="167"/>
      <c r="AN90" s="166"/>
      <c r="AO90" s="166"/>
      <c r="AP90" s="168"/>
      <c r="AQ90" s="169">
        <f>COUNTIF($K90:$AO90,"a")</f>
        <v>0</v>
      </c>
      <c r="AR90" s="169">
        <f>COUNTIF($K90:$AO90,"b")</f>
        <v>0</v>
      </c>
      <c r="AS90" s="169">
        <f>COUNTIF($K90:$AO90,"c")</f>
        <v>0</v>
      </c>
      <c r="AT90" s="169">
        <f>COUNTIF($K90:$AO90,"d")</f>
        <v>0</v>
      </c>
      <c r="AU90" s="169">
        <f>COUNTIF($K90:$AO90,"e")</f>
        <v>0</v>
      </c>
      <c r="AV90" s="169">
        <f>COUNTIF($K90:$AO90,"f")</f>
        <v>0</v>
      </c>
      <c r="AW90" s="169">
        <f>COUNTIF($K90:$AO90,"g")</f>
        <v>0</v>
      </c>
      <c r="AX90" s="169">
        <f>COUNTIF($K90:$AO90,"h")</f>
        <v>0</v>
      </c>
      <c r="AY90" s="169">
        <f>COUNTIF($K90:$AO90,"i")</f>
        <v>0</v>
      </c>
      <c r="AZ90" s="169">
        <f>COUNTIF($K90:$AO90,"j")</f>
        <v>0</v>
      </c>
      <c r="BA90" s="169">
        <f>COUNTIF($K90:$AO90,"k")</f>
        <v>0</v>
      </c>
      <c r="BB90" s="169">
        <f>COUNTIF($K90:$AO90,"l")</f>
        <v>0</v>
      </c>
      <c r="BC90" s="169">
        <f>COUNTIF($K90:$AO90,"m")</f>
        <v>0</v>
      </c>
      <c r="BD90" s="169">
        <f>COUNTIF($K90:$AO90,"n")</f>
        <v>0</v>
      </c>
      <c r="BE90" s="169">
        <f>COUNTIF($K90:$AO90,"o")</f>
        <v>0</v>
      </c>
      <c r="BF90" s="169" t="str">
        <f t="shared" si="146"/>
        <v>0</v>
      </c>
      <c r="BG90" s="169" t="str">
        <f t="shared" si="147"/>
        <v>0</v>
      </c>
      <c r="BH90" s="169" t="str">
        <f t="shared" si="148"/>
        <v>0</v>
      </c>
      <c r="BI90" s="169" t="str">
        <f t="shared" si="149"/>
        <v>0</v>
      </c>
      <c r="BJ90" s="169" t="str">
        <f t="shared" si="150"/>
        <v>0</v>
      </c>
      <c r="BK90" s="169" t="str">
        <f t="shared" si="151"/>
        <v>0</v>
      </c>
      <c r="BL90" s="169" t="str">
        <f t="shared" si="152"/>
        <v>0</v>
      </c>
      <c r="BM90" s="169" t="str">
        <f t="shared" si="153"/>
        <v>0</v>
      </c>
      <c r="BN90" s="169" t="str">
        <f t="shared" si="154"/>
        <v>0</v>
      </c>
      <c r="BO90" s="169" t="str">
        <f t="shared" si="155"/>
        <v>0</v>
      </c>
      <c r="BP90" s="169" t="str">
        <f t="shared" si="156"/>
        <v>0</v>
      </c>
      <c r="BQ90" s="169" t="str">
        <f t="shared" si="157"/>
        <v>0</v>
      </c>
      <c r="BR90" s="169" t="str">
        <f t="shared" si="158"/>
        <v>0</v>
      </c>
      <c r="BS90" s="169" t="str">
        <f t="shared" si="159"/>
        <v>0</v>
      </c>
      <c r="BT90" s="169" t="str">
        <f t="shared" si="160"/>
        <v>0</v>
      </c>
      <c r="BU90" s="165"/>
    </row>
    <row r="91" spans="1:75" ht="19.5" thickBot="1" x14ac:dyDescent="0.35">
      <c r="F91" s="37"/>
      <c r="G91" s="37"/>
      <c r="H91" s="12">
        <f>SUM(H37:H90)</f>
        <v>0</v>
      </c>
      <c r="I91" s="7">
        <f>SUM(I37:I90)</f>
        <v>0</v>
      </c>
      <c r="K91" s="52">
        <f t="shared" ref="K91:AO91" si="197">COUNTA(K37:K90)</f>
        <v>0</v>
      </c>
      <c r="L91" s="52">
        <f t="shared" si="197"/>
        <v>0</v>
      </c>
      <c r="M91" s="52">
        <f t="shared" si="197"/>
        <v>0</v>
      </c>
      <c r="N91" s="52">
        <f t="shared" si="197"/>
        <v>0</v>
      </c>
      <c r="O91" s="52">
        <f t="shared" si="197"/>
        <v>0</v>
      </c>
      <c r="P91" s="52">
        <f t="shared" si="197"/>
        <v>0</v>
      </c>
      <c r="Q91" s="52">
        <f t="shared" si="197"/>
        <v>0</v>
      </c>
      <c r="R91" s="52">
        <f t="shared" si="197"/>
        <v>0</v>
      </c>
      <c r="S91" s="52">
        <f t="shared" si="197"/>
        <v>0</v>
      </c>
      <c r="T91" s="52">
        <f t="shared" si="197"/>
        <v>0</v>
      </c>
      <c r="U91" s="52">
        <f t="shared" si="197"/>
        <v>0</v>
      </c>
      <c r="V91" s="52">
        <f t="shared" si="197"/>
        <v>0</v>
      </c>
      <c r="W91" s="52">
        <f t="shared" si="197"/>
        <v>0</v>
      </c>
      <c r="X91" s="52">
        <f t="shared" si="197"/>
        <v>0</v>
      </c>
      <c r="Y91" s="52">
        <f t="shared" si="197"/>
        <v>0</v>
      </c>
      <c r="Z91" s="52">
        <f t="shared" ref="Z91:AM91" si="198">COUNTA(Z37:Z90)</f>
        <v>0</v>
      </c>
      <c r="AA91" s="52">
        <f t="shared" si="198"/>
        <v>0</v>
      </c>
      <c r="AB91" s="52">
        <f t="shared" si="198"/>
        <v>0</v>
      </c>
      <c r="AC91" s="52">
        <f t="shared" si="198"/>
        <v>0</v>
      </c>
      <c r="AD91" s="52">
        <f t="shared" si="198"/>
        <v>0</v>
      </c>
      <c r="AE91" s="52">
        <f t="shared" si="198"/>
        <v>0</v>
      </c>
      <c r="AF91" s="52">
        <f t="shared" si="198"/>
        <v>0</v>
      </c>
      <c r="AG91" s="52">
        <f t="shared" si="198"/>
        <v>0</v>
      </c>
      <c r="AH91" s="52">
        <f t="shared" si="198"/>
        <v>0</v>
      </c>
      <c r="AI91" s="52">
        <f t="shared" si="198"/>
        <v>0</v>
      </c>
      <c r="AJ91" s="52">
        <f t="shared" si="198"/>
        <v>0</v>
      </c>
      <c r="AK91" s="52">
        <f t="shared" si="198"/>
        <v>0</v>
      </c>
      <c r="AL91" s="52">
        <f t="shared" si="198"/>
        <v>0</v>
      </c>
      <c r="AM91" s="52">
        <f t="shared" si="198"/>
        <v>0</v>
      </c>
      <c r="AN91" s="52">
        <f t="shared" si="197"/>
        <v>0</v>
      </c>
      <c r="AO91" s="52">
        <f t="shared" si="197"/>
        <v>0</v>
      </c>
      <c r="AP91" s="81"/>
      <c r="AQ91" s="77">
        <f t="shared" ref="AQ91:BT91" si="199">SUM(AQ38:AQ90)</f>
        <v>0</v>
      </c>
      <c r="AR91" s="77">
        <f t="shared" si="199"/>
        <v>0</v>
      </c>
      <c r="AS91" s="77">
        <f t="shared" si="199"/>
        <v>0</v>
      </c>
      <c r="AT91" s="77">
        <f t="shared" si="199"/>
        <v>0</v>
      </c>
      <c r="AU91" s="77">
        <f t="shared" si="199"/>
        <v>0</v>
      </c>
      <c r="AV91" s="77">
        <f t="shared" si="199"/>
        <v>0</v>
      </c>
      <c r="AW91" s="77">
        <f t="shared" si="199"/>
        <v>0</v>
      </c>
      <c r="AX91" s="77">
        <f t="shared" si="199"/>
        <v>0</v>
      </c>
      <c r="AY91" s="77">
        <f t="shared" si="199"/>
        <v>0</v>
      </c>
      <c r="AZ91" s="77">
        <f t="shared" si="199"/>
        <v>0</v>
      </c>
      <c r="BA91" s="77">
        <f t="shared" si="199"/>
        <v>0</v>
      </c>
      <c r="BB91" s="77">
        <f t="shared" si="199"/>
        <v>0</v>
      </c>
      <c r="BC91" s="77">
        <f t="shared" si="199"/>
        <v>0</v>
      </c>
      <c r="BD91" s="77">
        <f t="shared" si="199"/>
        <v>0</v>
      </c>
      <c r="BE91" s="77">
        <f t="shared" si="199"/>
        <v>0</v>
      </c>
      <c r="BF91" s="77">
        <f t="shared" si="199"/>
        <v>0</v>
      </c>
      <c r="BG91" s="77">
        <f t="shared" si="199"/>
        <v>0</v>
      </c>
      <c r="BH91" s="77">
        <f t="shared" si="199"/>
        <v>0</v>
      </c>
      <c r="BI91" s="77">
        <f t="shared" si="199"/>
        <v>0</v>
      </c>
      <c r="BJ91" s="77">
        <f t="shared" si="199"/>
        <v>0</v>
      </c>
      <c r="BK91" s="77">
        <f t="shared" si="199"/>
        <v>0</v>
      </c>
      <c r="BL91" s="77">
        <f t="shared" si="199"/>
        <v>0</v>
      </c>
      <c r="BM91" s="77">
        <f t="shared" si="199"/>
        <v>0</v>
      </c>
      <c r="BN91" s="77">
        <f t="shared" si="199"/>
        <v>0</v>
      </c>
      <c r="BO91" s="77">
        <f t="shared" si="199"/>
        <v>0</v>
      </c>
      <c r="BP91" s="77">
        <f t="shared" si="199"/>
        <v>0</v>
      </c>
      <c r="BQ91" s="77">
        <f t="shared" si="199"/>
        <v>0</v>
      </c>
      <c r="BR91" s="77">
        <f t="shared" si="199"/>
        <v>0</v>
      </c>
      <c r="BS91" s="77">
        <f t="shared" si="199"/>
        <v>0</v>
      </c>
      <c r="BT91" s="77">
        <f t="shared" si="199"/>
        <v>0</v>
      </c>
    </row>
    <row r="92" spans="1:75" ht="19.5" thickBot="1" x14ac:dyDescent="0.35">
      <c r="A92" s="30"/>
      <c r="B92" s="30"/>
      <c r="F92" s="9"/>
      <c r="G92" s="9"/>
    </row>
    <row r="93" spans="1:75" ht="18" thickBot="1" x14ac:dyDescent="0.35">
      <c r="H93" s="34"/>
      <c r="I93" s="35"/>
    </row>
    <row r="94" spans="1:75" ht="18" thickBot="1" x14ac:dyDescent="0.35">
      <c r="H94"/>
      <c r="I94" s="34"/>
      <c r="J94" s="36"/>
    </row>
    <row r="95" spans="1:75" x14ac:dyDescent="0.3">
      <c r="H95"/>
    </row>
    <row r="96" spans="1:75" x14ac:dyDescent="0.3">
      <c r="H96"/>
    </row>
    <row r="97" spans="4:8" x14ac:dyDescent="0.3">
      <c r="H97"/>
    </row>
    <row r="98" spans="4:8" x14ac:dyDescent="0.3">
      <c r="H98"/>
    </row>
    <row r="99" spans="4:8" x14ac:dyDescent="0.3">
      <c r="H99"/>
    </row>
    <row r="100" spans="4:8" x14ac:dyDescent="0.3">
      <c r="H100"/>
    </row>
    <row r="101" spans="4:8" x14ac:dyDescent="0.3">
      <c r="D101" s="1"/>
      <c r="E101" s="1"/>
      <c r="F101" s="1"/>
      <c r="G101" s="1"/>
      <c r="H101"/>
    </row>
    <row r="102" spans="4:8" x14ac:dyDescent="0.3">
      <c r="D102" s="1"/>
      <c r="E102" s="1"/>
      <c r="F102" s="1"/>
      <c r="G102" s="1"/>
      <c r="H102"/>
    </row>
    <row r="103" spans="4:8" x14ac:dyDescent="0.3">
      <c r="D103" s="1"/>
      <c r="E103" s="1"/>
      <c r="F103" s="1"/>
      <c r="G103" s="1"/>
      <c r="H103"/>
    </row>
    <row r="104" spans="4:8" x14ac:dyDescent="0.3">
      <c r="D104" s="1"/>
      <c r="E104" s="1"/>
      <c r="F104" s="1"/>
      <c r="G104" s="1"/>
      <c r="H104"/>
    </row>
    <row r="105" spans="4:8" x14ac:dyDescent="0.3">
      <c r="D105" s="1"/>
      <c r="E105" s="1"/>
      <c r="F105" s="1"/>
      <c r="G105" s="1"/>
      <c r="H105"/>
    </row>
    <row r="106" spans="4:8" x14ac:dyDescent="0.3">
      <c r="D106" s="1"/>
      <c r="E106" s="1"/>
      <c r="F106" s="1"/>
      <c r="G106" s="1"/>
      <c r="H106"/>
    </row>
    <row r="107" spans="4:8" x14ac:dyDescent="0.3">
      <c r="D107" s="1"/>
      <c r="E107" s="1"/>
      <c r="F107" s="1"/>
      <c r="G107" s="1"/>
      <c r="H107"/>
    </row>
    <row r="108" spans="4:8" x14ac:dyDescent="0.3">
      <c r="D108" s="1"/>
      <c r="E108" s="1"/>
      <c r="F108" s="1"/>
      <c r="G108" s="1"/>
      <c r="H108"/>
    </row>
    <row r="109" spans="4:8" x14ac:dyDescent="0.3">
      <c r="D109" s="1"/>
      <c r="E109" s="1"/>
      <c r="F109" s="1"/>
      <c r="G109" s="1"/>
      <c r="H109"/>
    </row>
    <row r="110" spans="4:8" x14ac:dyDescent="0.3">
      <c r="D110" s="1"/>
      <c r="E110" s="1"/>
      <c r="F110" s="1"/>
      <c r="G110" s="1"/>
      <c r="H110"/>
    </row>
    <row r="111" spans="4:8" x14ac:dyDescent="0.3">
      <c r="D111" s="1"/>
      <c r="E111" s="1"/>
      <c r="F111" s="1"/>
      <c r="G111" s="1"/>
      <c r="H111"/>
    </row>
    <row r="112" spans="4:8" x14ac:dyDescent="0.3">
      <c r="D112" s="1"/>
      <c r="E112" s="1"/>
      <c r="F112" s="1"/>
      <c r="G112" s="1"/>
      <c r="H112"/>
    </row>
    <row r="113" spans="4:8" x14ac:dyDescent="0.3">
      <c r="D113" s="1"/>
      <c r="E113" s="1"/>
      <c r="F113" s="1"/>
      <c r="G113" s="1"/>
      <c r="H113"/>
    </row>
    <row r="114" spans="4:8" x14ac:dyDescent="0.3">
      <c r="D114" s="1"/>
      <c r="E114" s="1"/>
      <c r="F114" s="1"/>
      <c r="G114" s="1"/>
      <c r="H114"/>
    </row>
    <row r="115" spans="4:8" x14ac:dyDescent="0.3">
      <c r="D115" s="1"/>
      <c r="E115" s="1"/>
      <c r="F115" s="1"/>
      <c r="G115" s="1"/>
      <c r="H115"/>
    </row>
    <row r="116" spans="4:8" x14ac:dyDescent="0.3">
      <c r="D116" s="1"/>
      <c r="E116" s="1"/>
      <c r="F116" s="1"/>
      <c r="G116" s="1"/>
      <c r="H116"/>
    </row>
    <row r="117" spans="4:8" x14ac:dyDescent="0.3">
      <c r="D117" s="1"/>
      <c r="E117" s="1"/>
      <c r="F117" s="1"/>
      <c r="G117" s="1"/>
      <c r="H117"/>
    </row>
    <row r="118" spans="4:8" x14ac:dyDescent="0.3">
      <c r="D118" s="1"/>
      <c r="E118" s="1"/>
      <c r="F118" s="1"/>
      <c r="G118" s="1"/>
      <c r="H118"/>
    </row>
    <row r="119" spans="4:8" x14ac:dyDescent="0.3">
      <c r="D119" s="1"/>
      <c r="E119" s="1"/>
      <c r="F119" s="1"/>
      <c r="G119" s="1"/>
      <c r="H119"/>
    </row>
    <row r="120" spans="4:8" x14ac:dyDescent="0.3">
      <c r="D120" s="1"/>
      <c r="E120" s="1"/>
      <c r="F120" s="1"/>
      <c r="G120" s="1"/>
      <c r="H120"/>
    </row>
    <row r="121" spans="4:8" x14ac:dyDescent="0.3">
      <c r="D121" s="1"/>
      <c r="E121" s="1"/>
      <c r="F121" s="1"/>
      <c r="G121" s="1"/>
      <c r="H121"/>
    </row>
    <row r="122" spans="4:8" x14ac:dyDescent="0.3">
      <c r="D122" s="1"/>
      <c r="E122" s="1"/>
      <c r="F122" s="1"/>
      <c r="G122" s="1"/>
      <c r="H122"/>
    </row>
    <row r="123" spans="4:8" x14ac:dyDescent="0.3">
      <c r="D123" s="1"/>
      <c r="E123" s="1"/>
      <c r="F123" s="1"/>
      <c r="G123" s="1"/>
      <c r="H123"/>
    </row>
    <row r="124" spans="4:8" x14ac:dyDescent="0.3">
      <c r="D124" s="1"/>
      <c r="E124" s="1"/>
      <c r="F124" s="1"/>
      <c r="G124" s="1"/>
      <c r="H124"/>
    </row>
    <row r="125" spans="4:8" x14ac:dyDescent="0.3">
      <c r="D125" s="1"/>
      <c r="E125" s="1"/>
      <c r="F125" s="1"/>
      <c r="G125" s="1"/>
      <c r="H125"/>
    </row>
    <row r="126" spans="4:8" x14ac:dyDescent="0.3">
      <c r="D126" s="1"/>
      <c r="E126" s="1"/>
      <c r="F126" s="1"/>
      <c r="G126" s="1"/>
      <c r="H126"/>
    </row>
    <row r="127" spans="4:8" x14ac:dyDescent="0.3">
      <c r="D127" s="1"/>
      <c r="E127" s="1"/>
      <c r="F127" s="1"/>
      <c r="G127" s="1"/>
      <c r="H127"/>
    </row>
    <row r="128" spans="4:8" x14ac:dyDescent="0.3">
      <c r="D128" s="1"/>
      <c r="E128" s="1"/>
      <c r="F128" s="1"/>
      <c r="G128" s="1"/>
      <c r="H128"/>
    </row>
    <row r="129" spans="4:8" x14ac:dyDescent="0.3">
      <c r="D129" s="1"/>
      <c r="E129" s="1"/>
      <c r="F129" s="1"/>
      <c r="G129" s="1"/>
      <c r="H129"/>
    </row>
    <row r="130" spans="4:8" x14ac:dyDescent="0.3">
      <c r="D130" s="1"/>
      <c r="E130" s="1"/>
      <c r="F130" s="1"/>
      <c r="G130" s="1"/>
      <c r="H130"/>
    </row>
    <row r="131" spans="4:8" x14ac:dyDescent="0.3">
      <c r="D131" s="1"/>
      <c r="E131" s="1"/>
      <c r="F131" s="1"/>
      <c r="G131" s="1"/>
      <c r="H131"/>
    </row>
    <row r="132" spans="4:8" x14ac:dyDescent="0.3">
      <c r="D132" s="1"/>
      <c r="E132" s="1"/>
      <c r="F132" s="1"/>
      <c r="G132" s="1"/>
      <c r="H132"/>
    </row>
    <row r="133" spans="4:8" x14ac:dyDescent="0.3">
      <c r="D133" s="1"/>
      <c r="E133" s="1"/>
      <c r="F133" s="1"/>
      <c r="G133" s="1"/>
      <c r="H133"/>
    </row>
    <row r="134" spans="4:8" x14ac:dyDescent="0.3">
      <c r="D134" s="1"/>
      <c r="E134" s="1"/>
      <c r="F134" s="1"/>
      <c r="G134" s="1"/>
      <c r="H134"/>
    </row>
    <row r="135" spans="4:8" x14ac:dyDescent="0.3">
      <c r="D135" s="1"/>
      <c r="E135" s="1"/>
      <c r="F135" s="1"/>
      <c r="G135" s="1"/>
      <c r="H135"/>
    </row>
    <row r="136" spans="4:8" x14ac:dyDescent="0.3">
      <c r="D136" s="1"/>
      <c r="E136" s="1"/>
      <c r="F136" s="1"/>
      <c r="G136" s="1"/>
      <c r="H136"/>
    </row>
    <row r="137" spans="4:8" x14ac:dyDescent="0.3">
      <c r="D137" s="1"/>
      <c r="E137" s="1"/>
      <c r="F137" s="1"/>
      <c r="G137" s="1"/>
      <c r="H137"/>
    </row>
    <row r="138" spans="4:8" x14ac:dyDescent="0.3">
      <c r="D138" s="1"/>
      <c r="E138" s="1"/>
      <c r="F138" s="1"/>
      <c r="G138" s="1"/>
      <c r="H138"/>
    </row>
    <row r="139" spans="4:8" x14ac:dyDescent="0.3">
      <c r="D139" s="1"/>
      <c r="E139" s="1"/>
      <c r="F139" s="1"/>
      <c r="G139" s="1"/>
      <c r="H139"/>
    </row>
    <row r="140" spans="4:8" x14ac:dyDescent="0.3">
      <c r="D140" s="1"/>
      <c r="E140" s="1"/>
      <c r="F140" s="1"/>
      <c r="G140" s="1"/>
      <c r="H140"/>
    </row>
    <row r="141" spans="4:8" x14ac:dyDescent="0.3">
      <c r="D141" s="1"/>
      <c r="E141" s="1"/>
      <c r="F141" s="1"/>
      <c r="G141" s="1"/>
      <c r="H141"/>
    </row>
    <row r="142" spans="4:8" x14ac:dyDescent="0.3">
      <c r="D142" s="1"/>
      <c r="E142" s="1"/>
      <c r="F142" s="1"/>
      <c r="G142" s="1"/>
      <c r="H142"/>
    </row>
    <row r="143" spans="4:8" x14ac:dyDescent="0.3">
      <c r="D143" s="1"/>
      <c r="E143" s="1"/>
      <c r="F143" s="1"/>
      <c r="G143" s="1"/>
      <c r="H143"/>
    </row>
    <row r="144" spans="4:8" x14ac:dyDescent="0.3">
      <c r="D144" s="1"/>
      <c r="E144" s="1"/>
      <c r="F144" s="1"/>
      <c r="G144" s="1"/>
      <c r="H144"/>
    </row>
    <row r="145" spans="4:8" x14ac:dyDescent="0.3">
      <c r="D145" s="1"/>
      <c r="E145" s="1"/>
      <c r="F145" s="1"/>
      <c r="G145" s="1"/>
      <c r="H145"/>
    </row>
    <row r="146" spans="4:8" x14ac:dyDescent="0.3">
      <c r="D146" s="1"/>
      <c r="E146" s="1"/>
      <c r="F146" s="1"/>
      <c r="G146" s="1"/>
      <c r="H146"/>
    </row>
    <row r="147" spans="4:8" x14ac:dyDescent="0.3">
      <c r="D147" s="1"/>
      <c r="E147" s="1"/>
      <c r="F147" s="1"/>
      <c r="G147" s="1"/>
      <c r="H147"/>
    </row>
    <row r="148" spans="4:8" x14ac:dyDescent="0.3">
      <c r="D148" s="1"/>
      <c r="E148" s="1"/>
      <c r="F148" s="1"/>
      <c r="G148" s="1"/>
      <c r="H148"/>
    </row>
    <row r="149" spans="4:8" x14ac:dyDescent="0.3">
      <c r="D149" s="1"/>
      <c r="E149" s="1"/>
      <c r="F149" s="1"/>
      <c r="G149" s="1"/>
      <c r="H149"/>
    </row>
    <row r="150" spans="4:8" x14ac:dyDescent="0.3">
      <c r="D150" s="1"/>
      <c r="E150" s="1"/>
      <c r="F150" s="1"/>
      <c r="G150" s="1"/>
      <c r="H150"/>
    </row>
    <row r="151" spans="4:8" x14ac:dyDescent="0.3">
      <c r="D151" s="1"/>
      <c r="E151" s="1"/>
      <c r="F151" s="1"/>
      <c r="G151" s="1"/>
      <c r="H151"/>
    </row>
    <row r="152" spans="4:8" x14ac:dyDescent="0.3">
      <c r="D152" s="1"/>
      <c r="E152" s="1"/>
      <c r="F152" s="1"/>
      <c r="G152" s="1"/>
      <c r="H152"/>
    </row>
    <row r="153" spans="4:8" x14ac:dyDescent="0.3">
      <c r="D153" s="1"/>
      <c r="E153" s="1"/>
      <c r="F153" s="1"/>
      <c r="G153" s="1"/>
      <c r="H153"/>
    </row>
    <row r="154" spans="4:8" x14ac:dyDescent="0.3">
      <c r="D154" s="1"/>
      <c r="E154" s="1"/>
      <c r="F154" s="1"/>
      <c r="G154" s="1"/>
      <c r="H154"/>
    </row>
    <row r="155" spans="4:8" x14ac:dyDescent="0.3">
      <c r="D155" s="1"/>
      <c r="E155" s="1"/>
      <c r="F155" s="1"/>
      <c r="G155" s="1"/>
      <c r="H155"/>
    </row>
    <row r="156" spans="4:8" x14ac:dyDescent="0.3">
      <c r="D156" s="1"/>
      <c r="E156" s="1"/>
      <c r="F156" s="1"/>
      <c r="G156" s="1"/>
      <c r="H156"/>
    </row>
    <row r="157" spans="4:8" x14ac:dyDescent="0.3">
      <c r="D157" s="1"/>
      <c r="E157" s="1"/>
      <c r="F157" s="1"/>
      <c r="G157" s="1"/>
      <c r="H157"/>
    </row>
    <row r="158" spans="4:8" x14ac:dyDescent="0.3">
      <c r="D158" s="1"/>
      <c r="E158" s="1"/>
      <c r="F158" s="1"/>
      <c r="G158" s="1"/>
      <c r="H158"/>
    </row>
    <row r="159" spans="4:8" x14ac:dyDescent="0.3">
      <c r="D159" s="1"/>
      <c r="E159" s="1"/>
      <c r="F159" s="1"/>
      <c r="G159" s="1"/>
      <c r="H159"/>
    </row>
    <row r="160" spans="4:8" x14ac:dyDescent="0.3">
      <c r="D160" s="1"/>
      <c r="E160" s="1"/>
      <c r="F160" s="1"/>
      <c r="G160" s="1"/>
      <c r="H160"/>
    </row>
    <row r="161" spans="4:8" x14ac:dyDescent="0.3">
      <c r="D161" s="1"/>
      <c r="E161" s="1"/>
      <c r="F161" s="1"/>
      <c r="G161" s="1"/>
      <c r="H161"/>
    </row>
    <row r="162" spans="4:8" x14ac:dyDescent="0.3">
      <c r="D162" s="1"/>
      <c r="E162" s="1"/>
      <c r="F162" s="1"/>
      <c r="G162" s="1"/>
      <c r="H162"/>
    </row>
    <row r="163" spans="4:8" x14ac:dyDescent="0.3">
      <c r="D163" s="1"/>
      <c r="E163" s="1"/>
      <c r="F163" s="1"/>
      <c r="G163" s="1"/>
      <c r="H163"/>
    </row>
    <row r="164" spans="4:8" x14ac:dyDescent="0.3">
      <c r="D164" s="1"/>
      <c r="E164" s="1"/>
      <c r="F164" s="1"/>
      <c r="G164" s="1"/>
      <c r="H164"/>
    </row>
    <row r="165" spans="4:8" x14ac:dyDescent="0.3">
      <c r="D165" s="1"/>
      <c r="E165" s="1"/>
      <c r="F165" s="1"/>
      <c r="G165" s="1"/>
      <c r="H165"/>
    </row>
    <row r="166" spans="4:8" x14ac:dyDescent="0.3">
      <c r="D166" s="1"/>
      <c r="E166" s="1"/>
      <c r="F166" s="1"/>
      <c r="G166" s="1"/>
      <c r="H166"/>
    </row>
    <row r="167" spans="4:8" x14ac:dyDescent="0.3">
      <c r="D167" s="1"/>
      <c r="E167" s="1"/>
      <c r="F167" s="1"/>
      <c r="G167" s="1"/>
      <c r="H167"/>
    </row>
    <row r="168" spans="4:8" x14ac:dyDescent="0.3">
      <c r="D168" s="1"/>
      <c r="E168" s="1"/>
      <c r="F168" s="1"/>
      <c r="G168" s="1"/>
      <c r="H168"/>
    </row>
    <row r="169" spans="4:8" x14ac:dyDescent="0.3">
      <c r="D169" s="1"/>
      <c r="E169" s="1"/>
      <c r="F169" s="1"/>
      <c r="G169" s="1"/>
      <c r="H169"/>
    </row>
    <row r="170" spans="4:8" x14ac:dyDescent="0.3">
      <c r="D170" s="1"/>
      <c r="E170" s="1"/>
      <c r="F170" s="1"/>
      <c r="G170" s="1"/>
      <c r="H170"/>
    </row>
    <row r="171" spans="4:8" x14ac:dyDescent="0.3">
      <c r="D171" s="1"/>
      <c r="E171" s="1"/>
      <c r="F171" s="1"/>
      <c r="G171" s="1"/>
      <c r="H171"/>
    </row>
    <row r="172" spans="4:8" x14ac:dyDescent="0.3">
      <c r="D172" s="1"/>
      <c r="E172" s="1"/>
      <c r="F172" s="1"/>
      <c r="G172" s="1"/>
      <c r="H172"/>
    </row>
    <row r="173" spans="4:8" x14ac:dyDescent="0.3">
      <c r="D173" s="1"/>
      <c r="E173" s="1"/>
      <c r="F173" s="1"/>
      <c r="G173" s="1"/>
      <c r="H173"/>
    </row>
    <row r="174" spans="4:8" x14ac:dyDescent="0.3">
      <c r="D174" s="1"/>
      <c r="E174" s="1"/>
      <c r="F174" s="1"/>
      <c r="G174" s="1"/>
      <c r="H174"/>
    </row>
    <row r="175" spans="4:8" x14ac:dyDescent="0.3">
      <c r="D175" s="1"/>
      <c r="E175" s="1"/>
      <c r="F175" s="1"/>
      <c r="G175" s="1"/>
      <c r="H175"/>
    </row>
    <row r="176" spans="4:8" x14ac:dyDescent="0.3">
      <c r="D176" s="1"/>
      <c r="E176" s="1"/>
      <c r="F176" s="1"/>
      <c r="G176" s="1"/>
      <c r="H176"/>
    </row>
    <row r="177" spans="4:8" x14ac:dyDescent="0.3">
      <c r="D177" s="1"/>
      <c r="E177" s="1"/>
      <c r="F177" s="1"/>
      <c r="G177" s="1"/>
      <c r="H177"/>
    </row>
    <row r="178" spans="4:8" x14ac:dyDescent="0.3">
      <c r="D178" s="1"/>
      <c r="E178" s="1"/>
      <c r="F178" s="1"/>
      <c r="G178" s="1"/>
      <c r="H178"/>
    </row>
    <row r="179" spans="4:8" x14ac:dyDescent="0.3">
      <c r="D179" s="1"/>
      <c r="E179" s="1"/>
      <c r="F179" s="1"/>
      <c r="G179" s="1"/>
      <c r="H179"/>
    </row>
    <row r="180" spans="4:8" x14ac:dyDescent="0.3">
      <c r="D180" s="1"/>
      <c r="E180" s="1"/>
      <c r="F180" s="1"/>
      <c r="G180" s="1"/>
      <c r="H180"/>
    </row>
    <row r="181" spans="4:8" x14ac:dyDescent="0.3">
      <c r="D181" s="1"/>
      <c r="E181" s="1"/>
      <c r="F181" s="1"/>
      <c r="G181" s="1"/>
      <c r="H181"/>
    </row>
    <row r="182" spans="4:8" x14ac:dyDescent="0.3">
      <c r="D182" s="1"/>
      <c r="E182" s="1"/>
      <c r="F182" s="1"/>
      <c r="G182" s="1"/>
      <c r="H182"/>
    </row>
    <row r="183" spans="4:8" x14ac:dyDescent="0.3">
      <c r="D183" s="1"/>
      <c r="E183" s="1"/>
      <c r="F183" s="1"/>
      <c r="G183" s="1"/>
      <c r="H183"/>
    </row>
    <row r="184" spans="4:8" x14ac:dyDescent="0.3">
      <c r="D184" s="1"/>
      <c r="E184" s="1"/>
      <c r="F184" s="1"/>
      <c r="G184" s="1"/>
      <c r="H184"/>
    </row>
    <row r="185" spans="4:8" x14ac:dyDescent="0.3">
      <c r="D185" s="1"/>
      <c r="E185" s="1"/>
      <c r="F185" s="1"/>
      <c r="G185" s="1"/>
      <c r="H185"/>
    </row>
    <row r="186" spans="4:8" x14ac:dyDescent="0.3">
      <c r="D186" s="1"/>
      <c r="E186" s="1"/>
      <c r="F186" s="1"/>
      <c r="G186" s="1"/>
      <c r="H186"/>
    </row>
    <row r="187" spans="4:8" x14ac:dyDescent="0.3">
      <c r="D187" s="1"/>
      <c r="E187" s="1"/>
      <c r="F187" s="1"/>
      <c r="G187" s="1"/>
      <c r="H187"/>
    </row>
    <row r="188" spans="4:8" x14ac:dyDescent="0.3">
      <c r="D188" s="1"/>
      <c r="E188" s="1"/>
      <c r="F188" s="1"/>
      <c r="G188" s="1"/>
      <c r="H188"/>
    </row>
    <row r="189" spans="4:8" x14ac:dyDescent="0.3">
      <c r="D189" s="1"/>
      <c r="E189" s="1"/>
      <c r="F189" s="1"/>
      <c r="G189" s="1"/>
      <c r="H189"/>
    </row>
    <row r="190" spans="4:8" x14ac:dyDescent="0.3">
      <c r="D190" s="1"/>
      <c r="E190" s="1"/>
      <c r="F190" s="1"/>
      <c r="G190" s="1"/>
      <c r="H190"/>
    </row>
    <row r="191" spans="4:8" x14ac:dyDescent="0.3">
      <c r="D191" s="1"/>
      <c r="E191" s="1"/>
      <c r="F191" s="1"/>
      <c r="G191" s="1"/>
      <c r="H191"/>
    </row>
    <row r="192" spans="4:8" x14ac:dyDescent="0.3">
      <c r="D192" s="1"/>
      <c r="E192" s="1"/>
      <c r="F192" s="1"/>
      <c r="G192" s="1"/>
      <c r="H192"/>
    </row>
    <row r="193" spans="4:8" x14ac:dyDescent="0.3">
      <c r="D193" s="1"/>
      <c r="E193" s="1"/>
      <c r="F193" s="1"/>
      <c r="G193" s="1"/>
      <c r="H193"/>
    </row>
    <row r="194" spans="4:8" x14ac:dyDescent="0.3">
      <c r="D194" s="1"/>
      <c r="E194" s="1"/>
      <c r="F194" s="1"/>
      <c r="G194" s="1"/>
      <c r="H194"/>
    </row>
    <row r="195" spans="4:8" x14ac:dyDescent="0.3">
      <c r="D195" s="1"/>
      <c r="E195" s="1"/>
      <c r="F195" s="1"/>
      <c r="G195" s="1"/>
      <c r="H195"/>
    </row>
    <row r="196" spans="4:8" x14ac:dyDescent="0.3">
      <c r="D196" s="1"/>
      <c r="E196" s="1"/>
      <c r="F196" s="1"/>
      <c r="G196" s="1"/>
      <c r="H196"/>
    </row>
    <row r="197" spans="4:8" x14ac:dyDescent="0.3">
      <c r="D197" s="1"/>
      <c r="E197" s="1"/>
      <c r="F197" s="1"/>
      <c r="G197" s="1"/>
      <c r="H197"/>
    </row>
    <row r="198" spans="4:8" x14ac:dyDescent="0.3">
      <c r="D198" s="1"/>
      <c r="E198" s="1"/>
      <c r="F198" s="1"/>
      <c r="G198" s="1"/>
      <c r="H198"/>
    </row>
    <row r="199" spans="4:8" x14ac:dyDescent="0.3">
      <c r="D199" s="1"/>
      <c r="E199" s="1"/>
      <c r="F199" s="1"/>
      <c r="G199" s="1"/>
      <c r="H199"/>
    </row>
    <row r="200" spans="4:8" x14ac:dyDescent="0.3">
      <c r="D200" s="1"/>
      <c r="E200" s="1"/>
      <c r="F200" s="1"/>
      <c r="G200" s="1"/>
      <c r="H200"/>
    </row>
    <row r="201" spans="4:8" x14ac:dyDescent="0.3">
      <c r="D201" s="1"/>
      <c r="E201" s="1"/>
      <c r="F201" s="1"/>
      <c r="G201" s="1"/>
      <c r="H201"/>
    </row>
    <row r="202" spans="4:8" x14ac:dyDescent="0.3">
      <c r="D202" s="1"/>
      <c r="E202" s="1"/>
      <c r="F202" s="1"/>
      <c r="G202" s="1"/>
      <c r="H202"/>
    </row>
    <row r="203" spans="4:8" x14ac:dyDescent="0.3">
      <c r="D203" s="1"/>
      <c r="E203" s="1"/>
      <c r="F203" s="1"/>
      <c r="G203" s="1"/>
      <c r="H203"/>
    </row>
    <row r="204" spans="4:8" x14ac:dyDescent="0.3">
      <c r="D204" s="1"/>
      <c r="E204" s="1"/>
      <c r="F204" s="1"/>
      <c r="G204" s="1"/>
      <c r="H204"/>
    </row>
    <row r="205" spans="4:8" x14ac:dyDescent="0.3">
      <c r="D205" s="1"/>
      <c r="E205" s="1"/>
      <c r="F205" s="1"/>
      <c r="G205" s="1"/>
      <c r="H205"/>
    </row>
    <row r="206" spans="4:8" x14ac:dyDescent="0.3">
      <c r="D206" s="1"/>
      <c r="E206" s="1"/>
      <c r="F206" s="1"/>
      <c r="G206" s="1"/>
      <c r="H206"/>
    </row>
    <row r="207" spans="4:8" x14ac:dyDescent="0.3">
      <c r="D207" s="1"/>
      <c r="E207" s="1"/>
      <c r="F207" s="1"/>
      <c r="G207" s="1"/>
      <c r="H207"/>
    </row>
    <row r="208" spans="4:8" x14ac:dyDescent="0.3">
      <c r="D208" s="1"/>
      <c r="E208" s="1"/>
      <c r="F208" s="1"/>
      <c r="G208" s="1"/>
      <c r="H208"/>
    </row>
    <row r="209" spans="4:8" x14ac:dyDescent="0.3">
      <c r="D209" s="1"/>
      <c r="E209" s="1"/>
      <c r="F209" s="1"/>
      <c r="G209" s="1"/>
      <c r="H209"/>
    </row>
    <row r="210" spans="4:8" x14ac:dyDescent="0.3">
      <c r="D210" s="1"/>
      <c r="E210" s="1"/>
      <c r="F210" s="1"/>
      <c r="G210" s="1"/>
      <c r="H210"/>
    </row>
    <row r="211" spans="4:8" x14ac:dyDescent="0.3">
      <c r="D211" s="1"/>
      <c r="E211" s="1"/>
      <c r="F211" s="1"/>
      <c r="G211" s="1"/>
      <c r="H211"/>
    </row>
    <row r="212" spans="4:8" x14ac:dyDescent="0.3">
      <c r="D212" s="1"/>
      <c r="E212" s="1"/>
      <c r="F212" s="1"/>
      <c r="G212" s="1"/>
      <c r="H212"/>
    </row>
    <row r="213" spans="4:8" x14ac:dyDescent="0.3">
      <c r="D213" s="1"/>
      <c r="E213" s="1"/>
      <c r="F213" s="1"/>
      <c r="G213" s="1"/>
      <c r="H213"/>
    </row>
    <row r="214" spans="4:8" x14ac:dyDescent="0.3">
      <c r="D214" s="1"/>
      <c r="E214" s="1"/>
      <c r="F214" s="1"/>
      <c r="G214" s="1"/>
      <c r="H214"/>
    </row>
    <row r="215" spans="4:8" x14ac:dyDescent="0.3">
      <c r="D215" s="1"/>
      <c r="E215" s="1"/>
      <c r="F215" s="1"/>
      <c r="G215" s="1"/>
      <c r="H215"/>
    </row>
    <row r="216" spans="4:8" x14ac:dyDescent="0.3">
      <c r="D216" s="1"/>
      <c r="E216" s="1"/>
      <c r="F216" s="1"/>
      <c r="G216" s="1"/>
      <c r="H216"/>
    </row>
    <row r="217" spans="4:8" x14ac:dyDescent="0.3">
      <c r="D217" s="1"/>
      <c r="E217" s="1"/>
      <c r="F217" s="1"/>
      <c r="G217" s="1"/>
      <c r="H217"/>
    </row>
    <row r="218" spans="4:8" x14ac:dyDescent="0.3">
      <c r="D218" s="1"/>
      <c r="E218" s="1"/>
      <c r="F218" s="1"/>
      <c r="G218" s="1"/>
      <c r="H218"/>
    </row>
    <row r="219" spans="4:8" x14ac:dyDescent="0.3">
      <c r="D219" s="1"/>
      <c r="E219" s="1"/>
      <c r="F219" s="1"/>
      <c r="G219" s="1"/>
      <c r="H219"/>
    </row>
    <row r="220" spans="4:8" x14ac:dyDescent="0.3">
      <c r="D220" s="1"/>
      <c r="E220" s="1"/>
      <c r="F220" s="1"/>
      <c r="G220" s="1"/>
      <c r="H220"/>
    </row>
    <row r="221" spans="4:8" x14ac:dyDescent="0.3">
      <c r="D221" s="1"/>
      <c r="E221" s="1"/>
      <c r="F221" s="1"/>
      <c r="G221" s="1"/>
      <c r="H221"/>
    </row>
    <row r="222" spans="4:8" x14ac:dyDescent="0.3">
      <c r="D222" s="1"/>
      <c r="E222" s="1"/>
      <c r="F222" s="1"/>
      <c r="G222" s="1"/>
      <c r="H222"/>
    </row>
    <row r="223" spans="4:8" x14ac:dyDescent="0.3">
      <c r="D223" s="1"/>
      <c r="E223" s="1"/>
      <c r="F223" s="1"/>
      <c r="G223" s="1"/>
      <c r="H223"/>
    </row>
    <row r="224" spans="4:8" x14ac:dyDescent="0.3">
      <c r="D224" s="1"/>
      <c r="E224" s="1"/>
      <c r="F224" s="1"/>
      <c r="G224" s="1"/>
      <c r="H224"/>
    </row>
    <row r="225" spans="4:8" x14ac:dyDescent="0.3">
      <c r="D225" s="1"/>
      <c r="E225" s="1"/>
      <c r="F225" s="1"/>
      <c r="G225" s="1"/>
      <c r="H225"/>
    </row>
    <row r="226" spans="4:8" x14ac:dyDescent="0.3">
      <c r="D226" s="1"/>
      <c r="E226" s="1"/>
      <c r="F226" s="1"/>
      <c r="G226" s="1"/>
      <c r="H226"/>
    </row>
    <row r="227" spans="4:8" x14ac:dyDescent="0.3">
      <c r="D227" s="1"/>
      <c r="E227" s="1"/>
      <c r="F227" s="1"/>
      <c r="G227" s="1"/>
      <c r="H227"/>
    </row>
    <row r="228" spans="4:8" x14ac:dyDescent="0.3">
      <c r="D228" s="1"/>
      <c r="E228" s="1"/>
      <c r="F228" s="1"/>
      <c r="G228" s="1"/>
      <c r="H228"/>
    </row>
    <row r="229" spans="4:8" x14ac:dyDescent="0.3">
      <c r="D229" s="1"/>
      <c r="E229" s="1"/>
      <c r="F229" s="1"/>
      <c r="G229" s="1"/>
      <c r="H229"/>
    </row>
    <row r="230" spans="4:8" x14ac:dyDescent="0.3">
      <c r="D230" s="1"/>
      <c r="E230" s="1"/>
      <c r="F230" s="1"/>
      <c r="G230" s="1"/>
      <c r="H230"/>
    </row>
    <row r="231" spans="4:8" x14ac:dyDescent="0.3">
      <c r="D231" s="1"/>
      <c r="E231" s="1"/>
      <c r="F231" s="1"/>
      <c r="G231" s="1"/>
      <c r="H231"/>
    </row>
    <row r="232" spans="4:8" x14ac:dyDescent="0.3">
      <c r="D232" s="1"/>
      <c r="E232" s="1"/>
      <c r="F232" s="1"/>
      <c r="G232" s="1"/>
      <c r="H232"/>
    </row>
    <row r="233" spans="4:8" x14ac:dyDescent="0.3">
      <c r="D233" s="1"/>
      <c r="E233" s="1"/>
      <c r="F233" s="1"/>
      <c r="G233" s="1"/>
      <c r="H233"/>
    </row>
    <row r="234" spans="4:8" x14ac:dyDescent="0.3">
      <c r="D234" s="1"/>
      <c r="E234" s="1"/>
      <c r="F234" s="1"/>
      <c r="G234" s="1"/>
      <c r="H234"/>
    </row>
    <row r="235" spans="4:8" x14ac:dyDescent="0.3">
      <c r="D235" s="1"/>
      <c r="E235" s="1"/>
      <c r="F235" s="1"/>
      <c r="G235" s="1"/>
      <c r="H235"/>
    </row>
    <row r="236" spans="4:8" x14ac:dyDescent="0.3">
      <c r="D236" s="1"/>
      <c r="E236" s="1"/>
      <c r="F236" s="1"/>
      <c r="G236" s="1"/>
      <c r="H236"/>
    </row>
    <row r="237" spans="4:8" x14ac:dyDescent="0.3">
      <c r="D237" s="1"/>
      <c r="E237" s="1"/>
      <c r="F237" s="1"/>
      <c r="G237" s="1"/>
      <c r="H237"/>
    </row>
    <row r="238" spans="4:8" x14ac:dyDescent="0.3">
      <c r="D238" s="1"/>
      <c r="E238" s="1"/>
      <c r="F238" s="1"/>
      <c r="G238" s="1"/>
      <c r="H238"/>
    </row>
    <row r="239" spans="4:8" x14ac:dyDescent="0.3">
      <c r="D239" s="1"/>
      <c r="E239" s="1"/>
      <c r="F239" s="1"/>
      <c r="G239" s="1"/>
      <c r="H239"/>
    </row>
    <row r="240" spans="4:8" x14ac:dyDescent="0.3">
      <c r="D240" s="1"/>
      <c r="E240" s="1"/>
      <c r="F240" s="1"/>
      <c r="G240" s="1"/>
      <c r="H240"/>
    </row>
    <row r="241" spans="4:8" x14ac:dyDescent="0.3">
      <c r="D241" s="1"/>
      <c r="E241" s="1"/>
      <c r="F241" s="1"/>
      <c r="G241" s="1"/>
      <c r="H241"/>
    </row>
    <row r="242" spans="4:8" x14ac:dyDescent="0.3">
      <c r="D242" s="1"/>
      <c r="E242" s="1"/>
      <c r="F242" s="1"/>
      <c r="G242" s="1"/>
      <c r="H242"/>
    </row>
    <row r="243" spans="4:8" x14ac:dyDescent="0.3">
      <c r="D243" s="1"/>
      <c r="E243" s="1"/>
      <c r="F243" s="1"/>
      <c r="G243" s="1"/>
      <c r="H243"/>
    </row>
    <row r="244" spans="4:8" x14ac:dyDescent="0.3">
      <c r="D244" s="1"/>
      <c r="E244" s="1"/>
      <c r="F244" s="1"/>
      <c r="G244" s="1"/>
      <c r="H244"/>
    </row>
    <row r="245" spans="4:8" x14ac:dyDescent="0.3">
      <c r="D245" s="1"/>
      <c r="E245" s="1"/>
      <c r="F245" s="1"/>
      <c r="G245" s="1"/>
      <c r="H245"/>
    </row>
    <row r="246" spans="4:8" x14ac:dyDescent="0.3">
      <c r="D246" s="1"/>
      <c r="E246" s="1"/>
      <c r="F246" s="1"/>
      <c r="G246" s="1"/>
      <c r="H246"/>
    </row>
    <row r="247" spans="4:8" x14ac:dyDescent="0.3">
      <c r="D247" s="1"/>
      <c r="E247" s="1"/>
      <c r="F247" s="1"/>
      <c r="G247" s="1"/>
      <c r="H247"/>
    </row>
    <row r="248" spans="4:8" x14ac:dyDescent="0.3">
      <c r="D248" s="1"/>
      <c r="E248" s="1"/>
      <c r="F248" s="1"/>
      <c r="G248" s="1"/>
      <c r="H248"/>
    </row>
    <row r="249" spans="4:8" x14ac:dyDescent="0.3">
      <c r="D249" s="1"/>
      <c r="E249" s="1"/>
      <c r="F249" s="1"/>
      <c r="G249" s="1"/>
      <c r="H249"/>
    </row>
    <row r="250" spans="4:8" x14ac:dyDescent="0.3">
      <c r="D250" s="1"/>
      <c r="E250" s="1"/>
      <c r="F250" s="1"/>
      <c r="G250" s="1"/>
      <c r="H250"/>
    </row>
    <row r="251" spans="4:8" x14ac:dyDescent="0.3">
      <c r="D251" s="1"/>
      <c r="E251" s="1"/>
      <c r="F251" s="1"/>
      <c r="G251" s="1"/>
      <c r="H251"/>
    </row>
    <row r="252" spans="4:8" x14ac:dyDescent="0.3">
      <c r="D252" s="1"/>
      <c r="E252" s="1"/>
      <c r="F252" s="1"/>
      <c r="G252" s="1"/>
      <c r="H252"/>
    </row>
    <row r="253" spans="4:8" x14ac:dyDescent="0.3">
      <c r="D253" s="1"/>
      <c r="E253" s="1"/>
      <c r="F253" s="1"/>
      <c r="G253" s="1"/>
      <c r="H253"/>
    </row>
    <row r="254" spans="4:8" x14ac:dyDescent="0.3">
      <c r="D254" s="1"/>
      <c r="E254" s="1"/>
      <c r="F254" s="1"/>
      <c r="G254" s="1"/>
      <c r="H254"/>
    </row>
    <row r="255" spans="4:8" x14ac:dyDescent="0.3">
      <c r="D255" s="1"/>
      <c r="E255" s="1"/>
      <c r="F255" s="1"/>
      <c r="G255" s="1"/>
      <c r="H255"/>
    </row>
    <row r="256" spans="4:8" x14ac:dyDescent="0.3">
      <c r="D256" s="1"/>
      <c r="E256" s="1"/>
      <c r="F256" s="1"/>
      <c r="G256" s="1"/>
      <c r="H256"/>
    </row>
    <row r="257" spans="4:8" x14ac:dyDescent="0.3">
      <c r="D257" s="1"/>
      <c r="E257" s="1"/>
      <c r="F257" s="1"/>
      <c r="G257" s="1"/>
      <c r="H257"/>
    </row>
    <row r="258" spans="4:8" x14ac:dyDescent="0.3">
      <c r="D258" s="1"/>
      <c r="E258" s="1"/>
      <c r="F258" s="1"/>
      <c r="G258" s="1"/>
      <c r="H258"/>
    </row>
    <row r="259" spans="4:8" x14ac:dyDescent="0.3">
      <c r="D259" s="1"/>
      <c r="E259" s="1"/>
      <c r="F259" s="1"/>
      <c r="G259" s="1"/>
      <c r="H259"/>
    </row>
    <row r="260" spans="4:8" x14ac:dyDescent="0.3">
      <c r="D260" s="1"/>
      <c r="E260" s="1"/>
      <c r="F260" s="1"/>
      <c r="G260" s="1"/>
      <c r="H260"/>
    </row>
    <row r="261" spans="4:8" x14ac:dyDescent="0.3">
      <c r="D261" s="1"/>
      <c r="E261" s="1"/>
      <c r="F261" s="1"/>
      <c r="G261" s="1"/>
      <c r="H261"/>
    </row>
    <row r="262" spans="4:8" x14ac:dyDescent="0.3">
      <c r="D262" s="1"/>
      <c r="E262" s="1"/>
      <c r="F262" s="1"/>
      <c r="G262" s="1"/>
      <c r="H262"/>
    </row>
    <row r="263" spans="4:8" x14ac:dyDescent="0.3">
      <c r="D263" s="1"/>
      <c r="E263" s="1"/>
      <c r="F263" s="1"/>
      <c r="G263" s="1"/>
      <c r="H263"/>
    </row>
    <row r="264" spans="4:8" x14ac:dyDescent="0.3">
      <c r="D264" s="1"/>
      <c r="E264" s="1"/>
      <c r="F264" s="1"/>
      <c r="G264" s="1"/>
      <c r="H264"/>
    </row>
    <row r="265" spans="4:8" x14ac:dyDescent="0.3">
      <c r="D265" s="1"/>
      <c r="E265" s="1"/>
      <c r="F265" s="1"/>
      <c r="G265" s="1"/>
      <c r="H265"/>
    </row>
    <row r="266" spans="4:8" x14ac:dyDescent="0.3">
      <c r="D266" s="1"/>
      <c r="E266" s="1"/>
      <c r="F266" s="1"/>
      <c r="G266" s="1"/>
      <c r="H266"/>
    </row>
    <row r="267" spans="4:8" x14ac:dyDescent="0.3">
      <c r="D267" s="1"/>
      <c r="E267" s="1"/>
      <c r="F267" s="1"/>
      <c r="G267" s="1"/>
      <c r="H267"/>
    </row>
    <row r="268" spans="4:8" x14ac:dyDescent="0.3">
      <c r="D268" s="1"/>
      <c r="E268" s="1"/>
      <c r="F268" s="1"/>
      <c r="G268" s="1"/>
      <c r="H268"/>
    </row>
    <row r="269" spans="4:8" x14ac:dyDescent="0.3">
      <c r="D269" s="1"/>
      <c r="E269" s="1"/>
      <c r="F269" s="1"/>
      <c r="G269" s="1"/>
      <c r="H269"/>
    </row>
    <row r="270" spans="4:8" x14ac:dyDescent="0.3">
      <c r="D270" s="1"/>
      <c r="E270" s="1"/>
      <c r="F270" s="1"/>
      <c r="G270" s="1"/>
      <c r="H270"/>
    </row>
    <row r="271" spans="4:8" x14ac:dyDescent="0.3">
      <c r="D271" s="1"/>
      <c r="E271" s="1"/>
      <c r="F271" s="1"/>
      <c r="G271" s="1"/>
      <c r="H271"/>
    </row>
    <row r="272" spans="4:8" x14ac:dyDescent="0.3">
      <c r="D272" s="1"/>
      <c r="E272" s="1"/>
      <c r="F272" s="1"/>
      <c r="G272" s="1"/>
      <c r="H272"/>
    </row>
    <row r="273" spans="4:8" x14ac:dyDescent="0.3">
      <c r="D273" s="1"/>
      <c r="E273" s="1"/>
      <c r="F273" s="1"/>
      <c r="G273" s="1"/>
      <c r="H273"/>
    </row>
    <row r="274" spans="4:8" x14ac:dyDescent="0.3">
      <c r="D274" s="1"/>
      <c r="E274" s="1"/>
      <c r="F274" s="1"/>
      <c r="G274" s="1"/>
      <c r="H274"/>
    </row>
    <row r="275" spans="4:8" x14ac:dyDescent="0.3">
      <c r="D275" s="1"/>
      <c r="E275" s="1"/>
      <c r="F275" s="1"/>
      <c r="G275" s="1"/>
      <c r="H275"/>
    </row>
    <row r="276" spans="4:8" x14ac:dyDescent="0.3">
      <c r="D276" s="1"/>
      <c r="E276" s="1"/>
      <c r="F276" s="1"/>
      <c r="G276" s="1"/>
      <c r="H276"/>
    </row>
    <row r="277" spans="4:8" x14ac:dyDescent="0.3">
      <c r="D277" s="1"/>
      <c r="E277" s="1"/>
      <c r="F277" s="1"/>
      <c r="G277" s="1"/>
      <c r="H277"/>
    </row>
    <row r="278" spans="4:8" x14ac:dyDescent="0.3">
      <c r="D278" s="1"/>
      <c r="E278" s="1"/>
      <c r="F278" s="1"/>
      <c r="G278" s="1"/>
      <c r="H278"/>
    </row>
    <row r="279" spans="4:8" x14ac:dyDescent="0.3">
      <c r="D279" s="1"/>
      <c r="E279" s="1"/>
      <c r="F279" s="1"/>
      <c r="G279" s="1"/>
      <c r="H279"/>
    </row>
    <row r="280" spans="4:8" x14ac:dyDescent="0.3">
      <c r="D280" s="1"/>
      <c r="E280" s="1"/>
      <c r="F280" s="1"/>
      <c r="G280" s="1"/>
      <c r="H280"/>
    </row>
    <row r="281" spans="4:8" x14ac:dyDescent="0.3">
      <c r="D281" s="1"/>
      <c r="E281" s="1"/>
      <c r="F281" s="1"/>
      <c r="G281" s="1"/>
      <c r="H281"/>
    </row>
    <row r="282" spans="4:8" x14ac:dyDescent="0.3">
      <c r="D282" s="1"/>
      <c r="E282" s="1"/>
      <c r="F282" s="1"/>
      <c r="G282" s="1"/>
      <c r="H282"/>
    </row>
    <row r="283" spans="4:8" x14ac:dyDescent="0.3">
      <c r="D283" s="1"/>
      <c r="E283" s="1"/>
      <c r="F283" s="1"/>
      <c r="G283" s="1"/>
      <c r="H283"/>
    </row>
    <row r="284" spans="4:8" x14ac:dyDescent="0.3">
      <c r="D284" s="1"/>
      <c r="E284" s="1"/>
      <c r="F284" s="1"/>
      <c r="G284" s="1"/>
      <c r="H284"/>
    </row>
    <row r="285" spans="4:8" x14ac:dyDescent="0.3">
      <c r="D285" s="1"/>
      <c r="E285" s="1"/>
      <c r="F285" s="1"/>
      <c r="G285" s="1"/>
      <c r="H285"/>
    </row>
    <row r="286" spans="4:8" x14ac:dyDescent="0.3">
      <c r="D286" s="1"/>
      <c r="E286" s="1"/>
      <c r="F286" s="1"/>
      <c r="G286" s="1"/>
      <c r="H286"/>
    </row>
    <row r="287" spans="4:8" x14ac:dyDescent="0.3">
      <c r="D287" s="1"/>
      <c r="E287" s="1"/>
      <c r="F287" s="1"/>
      <c r="G287" s="1"/>
      <c r="H287"/>
    </row>
    <row r="288" spans="4:8" x14ac:dyDescent="0.3">
      <c r="D288" s="1"/>
      <c r="E288" s="1"/>
      <c r="F288" s="1"/>
      <c r="G288" s="1"/>
      <c r="H288"/>
    </row>
    <row r="289" spans="4:8" x14ac:dyDescent="0.3">
      <c r="D289" s="1"/>
      <c r="E289" s="1"/>
      <c r="F289" s="1"/>
      <c r="G289" s="1"/>
      <c r="H289"/>
    </row>
    <row r="290" spans="4:8" x14ac:dyDescent="0.3">
      <c r="D290" s="1"/>
      <c r="E290" s="1"/>
      <c r="F290" s="1"/>
      <c r="G290" s="1"/>
      <c r="H290"/>
    </row>
    <row r="291" spans="4:8" x14ac:dyDescent="0.3">
      <c r="D291" s="1"/>
      <c r="E291" s="1"/>
      <c r="F291" s="1"/>
      <c r="G291" s="1"/>
      <c r="H291"/>
    </row>
    <row r="292" spans="4:8" x14ac:dyDescent="0.3">
      <c r="D292" s="1"/>
      <c r="E292" s="1"/>
      <c r="F292" s="1"/>
      <c r="G292" s="1"/>
      <c r="H292"/>
    </row>
    <row r="293" spans="4:8" x14ac:dyDescent="0.3">
      <c r="D293" s="1"/>
      <c r="E293" s="1"/>
      <c r="F293" s="1"/>
      <c r="G293" s="1"/>
      <c r="H293"/>
    </row>
    <row r="294" spans="4:8" x14ac:dyDescent="0.3">
      <c r="D294" s="1"/>
      <c r="E294" s="1"/>
      <c r="F294" s="1"/>
      <c r="G294" s="1"/>
      <c r="H294"/>
    </row>
    <row r="295" spans="4:8" x14ac:dyDescent="0.3">
      <c r="D295" s="1"/>
      <c r="E295" s="1"/>
      <c r="F295" s="1"/>
      <c r="G295" s="1"/>
      <c r="H295"/>
    </row>
    <row r="296" spans="4:8" x14ac:dyDescent="0.3">
      <c r="D296" s="1"/>
      <c r="E296" s="1"/>
      <c r="F296" s="1"/>
      <c r="G296" s="1"/>
      <c r="H296"/>
    </row>
    <row r="297" spans="4:8" x14ac:dyDescent="0.3">
      <c r="D297" s="1"/>
      <c r="E297" s="1"/>
      <c r="F297" s="1"/>
      <c r="G297" s="1"/>
      <c r="H297"/>
    </row>
    <row r="298" spans="4:8" x14ac:dyDescent="0.3">
      <c r="D298" s="1"/>
      <c r="E298" s="1"/>
      <c r="F298" s="1"/>
      <c r="G298" s="1"/>
      <c r="H298"/>
    </row>
    <row r="299" spans="4:8" x14ac:dyDescent="0.3">
      <c r="D299" s="1"/>
      <c r="E299" s="1"/>
      <c r="F299" s="1"/>
      <c r="G299" s="1"/>
      <c r="H299"/>
    </row>
    <row r="300" spans="4:8" x14ac:dyDescent="0.3">
      <c r="D300" s="1"/>
      <c r="E300" s="1"/>
      <c r="F300" s="1"/>
      <c r="G300" s="1"/>
      <c r="H300"/>
    </row>
    <row r="301" spans="4:8" x14ac:dyDescent="0.3">
      <c r="D301" s="1"/>
      <c r="E301" s="1"/>
      <c r="F301" s="1"/>
      <c r="G301" s="1"/>
      <c r="H301"/>
    </row>
    <row r="302" spans="4:8" x14ac:dyDescent="0.3">
      <c r="D302" s="1"/>
      <c r="E302" s="1"/>
      <c r="F302" s="1"/>
      <c r="G302" s="1"/>
      <c r="H302"/>
    </row>
    <row r="303" spans="4:8" x14ac:dyDescent="0.3">
      <c r="D303" s="1"/>
      <c r="E303" s="1"/>
      <c r="F303" s="1"/>
      <c r="G303" s="1"/>
      <c r="H303"/>
    </row>
    <row r="304" spans="4:8" x14ac:dyDescent="0.3">
      <c r="D304" s="1"/>
      <c r="E304" s="1"/>
      <c r="F304" s="1"/>
      <c r="G304" s="1"/>
      <c r="H304"/>
    </row>
    <row r="305" spans="4:8" x14ac:dyDescent="0.3">
      <c r="D305" s="1"/>
      <c r="E305" s="1"/>
      <c r="F305" s="1"/>
      <c r="G305" s="1"/>
      <c r="H305"/>
    </row>
    <row r="306" spans="4:8" x14ac:dyDescent="0.3">
      <c r="D306" s="1"/>
      <c r="E306" s="1"/>
      <c r="F306" s="1"/>
      <c r="G306" s="1"/>
      <c r="H306"/>
    </row>
    <row r="307" spans="4:8" x14ac:dyDescent="0.3">
      <c r="D307" s="1"/>
      <c r="E307" s="1"/>
      <c r="F307" s="1"/>
      <c r="G307" s="1"/>
      <c r="H307"/>
    </row>
    <row r="308" spans="4:8" x14ac:dyDescent="0.3">
      <c r="D308" s="1"/>
      <c r="E308" s="1"/>
      <c r="F308" s="1"/>
      <c r="G308" s="1"/>
      <c r="H308"/>
    </row>
    <row r="309" spans="4:8" x14ac:dyDescent="0.3">
      <c r="D309" s="1"/>
      <c r="E309" s="1"/>
      <c r="F309" s="1"/>
      <c r="G309" s="1"/>
      <c r="H309"/>
    </row>
    <row r="310" spans="4:8" x14ac:dyDescent="0.3">
      <c r="D310" s="1"/>
      <c r="E310" s="1"/>
      <c r="F310" s="1"/>
      <c r="G310" s="1"/>
      <c r="H310"/>
    </row>
    <row r="311" spans="4:8" x14ac:dyDescent="0.3">
      <c r="D311" s="1"/>
      <c r="E311" s="1"/>
      <c r="F311" s="1"/>
      <c r="G311" s="1"/>
      <c r="H311"/>
    </row>
    <row r="312" spans="4:8" x14ac:dyDescent="0.3">
      <c r="D312" s="1"/>
      <c r="E312" s="1"/>
      <c r="F312" s="1"/>
      <c r="G312" s="1"/>
      <c r="H312"/>
    </row>
    <row r="313" spans="4:8" x14ac:dyDescent="0.3">
      <c r="D313" s="1"/>
      <c r="E313" s="1"/>
      <c r="F313" s="1"/>
      <c r="G313" s="1"/>
      <c r="H313"/>
    </row>
    <row r="314" spans="4:8" x14ac:dyDescent="0.3">
      <c r="D314" s="1"/>
      <c r="E314" s="1"/>
      <c r="F314" s="1"/>
      <c r="G314" s="1"/>
      <c r="H314"/>
    </row>
    <row r="315" spans="4:8" x14ac:dyDescent="0.3">
      <c r="D315" s="1"/>
      <c r="E315" s="1"/>
      <c r="F315" s="1"/>
      <c r="G315" s="1"/>
      <c r="H315"/>
    </row>
    <row r="316" spans="4:8" x14ac:dyDescent="0.3">
      <c r="D316" s="1"/>
      <c r="E316" s="1"/>
      <c r="F316" s="1"/>
      <c r="G316" s="1"/>
      <c r="H316"/>
    </row>
    <row r="317" spans="4:8" x14ac:dyDescent="0.3">
      <c r="D317" s="1"/>
      <c r="E317" s="1"/>
      <c r="F317" s="1"/>
      <c r="G317" s="1"/>
      <c r="H317"/>
    </row>
    <row r="318" spans="4:8" x14ac:dyDescent="0.3">
      <c r="D318" s="1"/>
      <c r="E318" s="1"/>
      <c r="F318" s="1"/>
      <c r="G318" s="1"/>
      <c r="H318"/>
    </row>
    <row r="319" spans="4:8" x14ac:dyDescent="0.3">
      <c r="D319" s="1"/>
      <c r="E319" s="1"/>
      <c r="F319" s="1"/>
      <c r="G319" s="1"/>
      <c r="H319"/>
    </row>
    <row r="320" spans="4:8" x14ac:dyDescent="0.3">
      <c r="D320" s="1"/>
      <c r="E320" s="1"/>
      <c r="F320" s="1"/>
      <c r="G320" s="1"/>
      <c r="H320"/>
    </row>
    <row r="321" spans="4:8" x14ac:dyDescent="0.3">
      <c r="D321" s="1"/>
      <c r="E321" s="1"/>
      <c r="F321" s="1"/>
      <c r="G321" s="1"/>
      <c r="H321"/>
    </row>
    <row r="322" spans="4:8" x14ac:dyDescent="0.3">
      <c r="D322" s="1"/>
      <c r="E322" s="1"/>
      <c r="F322" s="1"/>
      <c r="G322" s="1"/>
      <c r="H322"/>
    </row>
    <row r="323" spans="4:8" x14ac:dyDescent="0.3">
      <c r="D323" s="1"/>
      <c r="E323" s="1"/>
      <c r="F323" s="1"/>
      <c r="G323" s="1"/>
      <c r="H323"/>
    </row>
    <row r="324" spans="4:8" x14ac:dyDescent="0.3">
      <c r="D324" s="1"/>
      <c r="E324" s="1"/>
      <c r="F324" s="1"/>
      <c r="G324" s="1"/>
      <c r="H324"/>
    </row>
    <row r="325" spans="4:8" x14ac:dyDescent="0.3">
      <c r="D325" s="1"/>
      <c r="E325" s="1"/>
      <c r="F325" s="1"/>
      <c r="G325" s="1"/>
      <c r="H325"/>
    </row>
    <row r="326" spans="4:8" x14ac:dyDescent="0.3">
      <c r="D326" s="1"/>
      <c r="E326" s="1"/>
      <c r="F326" s="1"/>
      <c r="G326" s="1"/>
      <c r="H326"/>
    </row>
    <row r="327" spans="4:8" x14ac:dyDescent="0.3">
      <c r="D327" s="1"/>
      <c r="E327" s="1"/>
      <c r="F327" s="1"/>
      <c r="G327" s="1"/>
      <c r="H327"/>
    </row>
    <row r="328" spans="4:8" x14ac:dyDescent="0.3">
      <c r="D328" s="1"/>
      <c r="E328" s="1"/>
      <c r="F328" s="1"/>
      <c r="G328" s="1"/>
      <c r="H328"/>
    </row>
    <row r="329" spans="4:8" x14ac:dyDescent="0.3">
      <c r="D329" s="1"/>
      <c r="E329" s="1"/>
      <c r="F329" s="1"/>
      <c r="G329" s="1"/>
      <c r="H329"/>
    </row>
    <row r="330" spans="4:8" x14ac:dyDescent="0.3">
      <c r="D330" s="1"/>
      <c r="E330" s="1"/>
      <c r="F330" s="1"/>
      <c r="G330" s="1"/>
      <c r="H330"/>
    </row>
    <row r="331" spans="4:8" x14ac:dyDescent="0.3">
      <c r="D331" s="1"/>
      <c r="E331" s="1"/>
      <c r="F331" s="1"/>
      <c r="G331" s="1"/>
      <c r="H331"/>
    </row>
    <row r="332" spans="4:8" x14ac:dyDescent="0.3">
      <c r="D332" s="1"/>
      <c r="E332" s="1"/>
      <c r="F332" s="1"/>
      <c r="G332" s="1"/>
      <c r="H332"/>
    </row>
    <row r="333" spans="4:8" x14ac:dyDescent="0.3">
      <c r="D333" s="1"/>
      <c r="E333" s="1"/>
      <c r="F333" s="1"/>
      <c r="G333" s="1"/>
      <c r="H333"/>
    </row>
    <row r="334" spans="4:8" x14ac:dyDescent="0.3">
      <c r="D334" s="1"/>
      <c r="E334" s="1"/>
      <c r="F334" s="1"/>
      <c r="G334" s="1"/>
      <c r="H334"/>
    </row>
    <row r="335" spans="4:8" x14ac:dyDescent="0.3">
      <c r="D335" s="1"/>
      <c r="E335" s="1"/>
      <c r="F335" s="1"/>
      <c r="G335" s="1"/>
      <c r="H335"/>
    </row>
    <row r="336" spans="4:8" x14ac:dyDescent="0.3">
      <c r="D336" s="1"/>
      <c r="E336" s="1"/>
      <c r="F336" s="1"/>
      <c r="G336" s="1"/>
      <c r="H336"/>
    </row>
    <row r="337" spans="4:8" x14ac:dyDescent="0.3">
      <c r="D337" s="1"/>
      <c r="E337" s="1"/>
      <c r="F337" s="1"/>
      <c r="G337" s="1"/>
      <c r="H337"/>
    </row>
    <row r="338" spans="4:8" x14ac:dyDescent="0.3">
      <c r="D338" s="1"/>
      <c r="E338" s="1"/>
      <c r="F338" s="1"/>
      <c r="G338" s="1"/>
      <c r="H338"/>
    </row>
    <row r="339" spans="4:8" x14ac:dyDescent="0.3">
      <c r="D339" s="1"/>
      <c r="E339" s="1"/>
      <c r="F339" s="1"/>
      <c r="G339" s="1"/>
      <c r="H339"/>
    </row>
    <row r="340" spans="4:8" x14ac:dyDescent="0.3">
      <c r="D340" s="1"/>
      <c r="E340" s="1"/>
      <c r="F340" s="1"/>
      <c r="G340" s="1"/>
      <c r="H340"/>
    </row>
    <row r="341" spans="4:8" x14ac:dyDescent="0.3">
      <c r="D341" s="1"/>
      <c r="E341" s="1"/>
      <c r="F341" s="1"/>
      <c r="G341" s="1"/>
      <c r="H341"/>
    </row>
    <row r="342" spans="4:8" x14ac:dyDescent="0.3">
      <c r="D342" s="1"/>
      <c r="E342" s="1"/>
      <c r="F342" s="1"/>
      <c r="G342" s="1"/>
      <c r="H342"/>
    </row>
    <row r="343" spans="4:8" x14ac:dyDescent="0.3">
      <c r="D343" s="1"/>
      <c r="E343" s="1"/>
      <c r="F343" s="1"/>
      <c r="G343" s="1"/>
      <c r="H343"/>
    </row>
    <row r="344" spans="4:8" x14ac:dyDescent="0.3">
      <c r="D344" s="1"/>
      <c r="E344" s="1"/>
      <c r="F344" s="1"/>
      <c r="G344" s="1"/>
      <c r="H344"/>
    </row>
    <row r="345" spans="4:8" x14ac:dyDescent="0.3">
      <c r="D345" s="1"/>
      <c r="E345" s="1"/>
      <c r="F345" s="1"/>
      <c r="G345" s="1"/>
      <c r="H345"/>
    </row>
    <row r="346" spans="4:8" x14ac:dyDescent="0.3">
      <c r="D346" s="1"/>
      <c r="E346" s="1"/>
      <c r="F346" s="1"/>
      <c r="G346" s="1"/>
      <c r="H346"/>
    </row>
    <row r="347" spans="4:8" x14ac:dyDescent="0.3">
      <c r="D347" s="1"/>
      <c r="E347" s="1"/>
      <c r="F347" s="1"/>
      <c r="G347" s="1"/>
      <c r="H347"/>
    </row>
    <row r="348" spans="4:8" x14ac:dyDescent="0.3">
      <c r="D348" s="1"/>
      <c r="E348" s="1"/>
      <c r="F348" s="1"/>
      <c r="G348" s="1"/>
      <c r="H348"/>
    </row>
    <row r="349" spans="4:8" x14ac:dyDescent="0.3">
      <c r="D349" s="1"/>
      <c r="E349" s="1"/>
      <c r="F349" s="1"/>
      <c r="G349" s="1"/>
      <c r="H349"/>
    </row>
    <row r="350" spans="4:8" x14ac:dyDescent="0.3">
      <c r="D350" s="1"/>
      <c r="E350" s="1"/>
      <c r="F350" s="1"/>
      <c r="G350" s="1"/>
      <c r="H350"/>
    </row>
    <row r="351" spans="4:8" x14ac:dyDescent="0.3">
      <c r="D351" s="1"/>
      <c r="E351" s="1"/>
      <c r="F351" s="1"/>
      <c r="G351" s="1"/>
      <c r="H351"/>
    </row>
    <row r="352" spans="4:8" x14ac:dyDescent="0.3">
      <c r="D352" s="1"/>
      <c r="E352" s="1"/>
      <c r="F352" s="1"/>
      <c r="G352" s="1"/>
      <c r="H352"/>
    </row>
    <row r="353" spans="4:8" x14ac:dyDescent="0.3">
      <c r="D353" s="1"/>
      <c r="E353" s="1"/>
      <c r="F353" s="1"/>
      <c r="G353" s="1"/>
      <c r="H353"/>
    </row>
    <row r="354" spans="4:8" x14ac:dyDescent="0.3">
      <c r="D354" s="1"/>
      <c r="E354" s="1"/>
      <c r="F354" s="1"/>
      <c r="G354" s="1"/>
      <c r="H354"/>
    </row>
    <row r="355" spans="4:8" x14ac:dyDescent="0.3">
      <c r="D355" s="1"/>
      <c r="E355" s="1"/>
      <c r="F355" s="1"/>
      <c r="G355" s="1"/>
      <c r="H355"/>
    </row>
    <row r="356" spans="4:8" x14ac:dyDescent="0.3">
      <c r="D356" s="1"/>
      <c r="E356" s="1"/>
      <c r="F356" s="1"/>
      <c r="G356" s="1"/>
      <c r="H356"/>
    </row>
    <row r="357" spans="4:8" x14ac:dyDescent="0.3">
      <c r="D357" s="1"/>
      <c r="E357" s="1"/>
      <c r="F357" s="1"/>
      <c r="G357" s="1"/>
      <c r="H357"/>
    </row>
    <row r="358" spans="4:8" x14ac:dyDescent="0.3">
      <c r="D358" s="1"/>
      <c r="E358" s="1"/>
      <c r="F358" s="1"/>
      <c r="G358" s="1"/>
      <c r="H358"/>
    </row>
    <row r="359" spans="4:8" x14ac:dyDescent="0.3">
      <c r="D359" s="1"/>
      <c r="E359" s="1"/>
      <c r="F359" s="1"/>
      <c r="G359" s="1"/>
      <c r="H359"/>
    </row>
    <row r="360" spans="4:8" x14ac:dyDescent="0.3">
      <c r="D360" s="1"/>
      <c r="E360" s="1"/>
      <c r="F360" s="1"/>
      <c r="G360" s="1"/>
      <c r="H360"/>
    </row>
    <row r="361" spans="4:8" x14ac:dyDescent="0.3">
      <c r="D361" s="1"/>
      <c r="E361" s="1"/>
      <c r="F361" s="1"/>
      <c r="G361" s="1"/>
      <c r="H361"/>
    </row>
    <row r="362" spans="4:8" x14ac:dyDescent="0.3">
      <c r="D362" s="1"/>
      <c r="E362" s="1"/>
      <c r="F362" s="1"/>
      <c r="G362" s="1"/>
      <c r="H362"/>
    </row>
    <row r="363" spans="4:8" x14ac:dyDescent="0.3">
      <c r="D363" s="1"/>
      <c r="E363" s="1"/>
      <c r="F363" s="1"/>
      <c r="G363" s="1"/>
      <c r="H363"/>
    </row>
    <row r="364" spans="4:8" x14ac:dyDescent="0.3">
      <c r="D364" s="1"/>
      <c r="E364" s="1"/>
      <c r="F364" s="1"/>
      <c r="G364" s="1"/>
      <c r="H364"/>
    </row>
    <row r="365" spans="4:8" x14ac:dyDescent="0.3">
      <c r="D365" s="1"/>
      <c r="E365" s="1"/>
      <c r="F365" s="1"/>
      <c r="G365" s="1"/>
      <c r="H365"/>
    </row>
    <row r="366" spans="4:8" x14ac:dyDescent="0.3">
      <c r="D366" s="1"/>
      <c r="E366" s="1"/>
      <c r="F366" s="1"/>
      <c r="G366" s="1"/>
      <c r="H366"/>
    </row>
    <row r="367" spans="4:8" x14ac:dyDescent="0.3">
      <c r="D367" s="1"/>
      <c r="E367" s="1"/>
      <c r="F367" s="1"/>
      <c r="G367" s="1"/>
      <c r="H367"/>
    </row>
    <row r="368" spans="4:8" x14ac:dyDescent="0.3">
      <c r="D368" s="1"/>
      <c r="E368" s="1"/>
      <c r="F368" s="1"/>
      <c r="G368" s="1"/>
      <c r="H368"/>
    </row>
    <row r="369" spans="4:8" x14ac:dyDescent="0.3">
      <c r="D369" s="1"/>
      <c r="E369" s="1"/>
      <c r="F369" s="1"/>
      <c r="G369" s="1"/>
      <c r="H369"/>
    </row>
    <row r="370" spans="4:8" x14ac:dyDescent="0.3">
      <c r="D370" s="1"/>
      <c r="E370" s="1"/>
      <c r="F370" s="1"/>
      <c r="G370" s="1"/>
      <c r="H370"/>
    </row>
    <row r="371" spans="4:8" x14ac:dyDescent="0.3">
      <c r="D371" s="1"/>
      <c r="E371" s="1"/>
      <c r="F371" s="1"/>
      <c r="G371" s="1"/>
      <c r="H371"/>
    </row>
    <row r="372" spans="4:8" x14ac:dyDescent="0.3">
      <c r="D372" s="1"/>
      <c r="E372" s="1"/>
      <c r="F372" s="1"/>
      <c r="G372" s="1"/>
      <c r="H372"/>
    </row>
    <row r="373" spans="4:8" x14ac:dyDescent="0.3">
      <c r="D373" s="1"/>
      <c r="E373" s="1"/>
      <c r="F373" s="1"/>
      <c r="G373" s="1"/>
      <c r="H373"/>
    </row>
    <row r="374" spans="4:8" x14ac:dyDescent="0.3">
      <c r="D374" s="1"/>
      <c r="E374" s="1"/>
      <c r="F374" s="1"/>
      <c r="G374" s="1"/>
      <c r="H374"/>
    </row>
    <row r="375" spans="4:8" x14ac:dyDescent="0.3">
      <c r="D375" s="1"/>
      <c r="E375" s="1"/>
      <c r="F375" s="1"/>
      <c r="G375" s="1"/>
      <c r="H375"/>
    </row>
    <row r="376" spans="4:8" x14ac:dyDescent="0.3">
      <c r="D376" s="1"/>
      <c r="E376" s="1"/>
      <c r="F376" s="1"/>
      <c r="G376" s="1"/>
      <c r="H376"/>
    </row>
    <row r="377" spans="4:8" x14ac:dyDescent="0.3">
      <c r="D377" s="1"/>
      <c r="E377" s="1"/>
      <c r="F377" s="1"/>
      <c r="G377" s="1"/>
      <c r="H377"/>
    </row>
    <row r="378" spans="4:8" x14ac:dyDescent="0.3">
      <c r="D378" s="1"/>
      <c r="E378" s="1"/>
      <c r="F378" s="1"/>
      <c r="G378" s="1"/>
      <c r="H378"/>
    </row>
    <row r="379" spans="4:8" x14ac:dyDescent="0.3">
      <c r="D379" s="1"/>
      <c r="E379" s="1"/>
      <c r="F379" s="1"/>
      <c r="G379" s="1"/>
      <c r="H379"/>
    </row>
    <row r="380" spans="4:8" x14ac:dyDescent="0.3">
      <c r="D380" s="1"/>
      <c r="E380" s="1"/>
      <c r="F380" s="1"/>
      <c r="G380" s="1"/>
      <c r="H380"/>
    </row>
    <row r="381" spans="4:8" x14ac:dyDescent="0.3">
      <c r="D381" s="1"/>
      <c r="E381" s="1"/>
      <c r="F381" s="1"/>
      <c r="G381" s="1"/>
      <c r="H381"/>
    </row>
    <row r="382" spans="4:8" x14ac:dyDescent="0.3">
      <c r="D382" s="1"/>
      <c r="E382" s="1"/>
      <c r="F382" s="1"/>
      <c r="G382" s="1"/>
      <c r="H382"/>
    </row>
    <row r="383" spans="4:8" x14ac:dyDescent="0.3">
      <c r="D383" s="1"/>
      <c r="E383" s="1"/>
      <c r="F383" s="1"/>
      <c r="G383" s="1"/>
      <c r="H383"/>
    </row>
    <row r="384" spans="4:8" x14ac:dyDescent="0.3">
      <c r="D384" s="1"/>
      <c r="E384" s="1"/>
      <c r="F384" s="1"/>
      <c r="G384" s="1"/>
      <c r="H384"/>
    </row>
    <row r="385" spans="4:8" x14ac:dyDescent="0.3">
      <c r="D385" s="1"/>
      <c r="E385" s="1"/>
      <c r="F385" s="1"/>
      <c r="G385" s="1"/>
      <c r="H385"/>
    </row>
    <row r="386" spans="4:8" x14ac:dyDescent="0.3">
      <c r="D386" s="1"/>
      <c r="E386" s="1"/>
      <c r="F386" s="1"/>
      <c r="G386" s="1"/>
      <c r="H386"/>
    </row>
    <row r="387" spans="4:8" x14ac:dyDescent="0.3">
      <c r="D387" s="1"/>
      <c r="E387" s="1"/>
      <c r="F387" s="1"/>
      <c r="G387" s="1"/>
      <c r="H387"/>
    </row>
    <row r="388" spans="4:8" x14ac:dyDescent="0.3">
      <c r="D388" s="1"/>
      <c r="E388" s="1"/>
      <c r="F388" s="1"/>
      <c r="G388" s="1"/>
      <c r="H388"/>
    </row>
    <row r="389" spans="4:8" x14ac:dyDescent="0.3">
      <c r="D389" s="1"/>
      <c r="E389" s="1"/>
      <c r="F389" s="1"/>
      <c r="G389" s="1"/>
      <c r="H389"/>
    </row>
    <row r="390" spans="4:8" x14ac:dyDescent="0.3">
      <c r="D390" s="1"/>
      <c r="E390" s="1"/>
      <c r="F390" s="1"/>
      <c r="G390" s="1"/>
      <c r="H390"/>
    </row>
    <row r="391" spans="4:8" x14ac:dyDescent="0.3">
      <c r="D391" s="1"/>
      <c r="E391" s="1"/>
      <c r="F391" s="1"/>
      <c r="G391" s="1"/>
      <c r="H391"/>
    </row>
    <row r="392" spans="4:8" x14ac:dyDescent="0.3">
      <c r="D392" s="1"/>
      <c r="E392" s="1"/>
      <c r="F392" s="1"/>
      <c r="G392" s="1"/>
      <c r="H392"/>
    </row>
    <row r="393" spans="4:8" x14ac:dyDescent="0.3">
      <c r="D393" s="1"/>
      <c r="E393" s="1"/>
      <c r="F393" s="1"/>
      <c r="G393" s="1"/>
      <c r="H393"/>
    </row>
    <row r="394" spans="4:8" x14ac:dyDescent="0.3">
      <c r="D394" s="1"/>
      <c r="E394" s="1"/>
      <c r="F394" s="1"/>
      <c r="G394" s="1"/>
      <c r="H394"/>
    </row>
    <row r="395" spans="4:8" x14ac:dyDescent="0.3">
      <c r="D395" s="1"/>
      <c r="E395" s="1"/>
      <c r="F395" s="1"/>
      <c r="G395" s="1"/>
      <c r="H395"/>
    </row>
    <row r="396" spans="4:8" x14ac:dyDescent="0.3">
      <c r="D396" s="1"/>
      <c r="E396" s="1"/>
      <c r="F396" s="1"/>
      <c r="G396" s="1"/>
      <c r="H396"/>
    </row>
    <row r="397" spans="4:8" x14ac:dyDescent="0.3">
      <c r="D397" s="1"/>
      <c r="E397" s="1"/>
      <c r="F397" s="1"/>
      <c r="G397" s="1"/>
      <c r="H397"/>
    </row>
    <row r="398" spans="4:8" x14ac:dyDescent="0.3">
      <c r="D398" s="1"/>
      <c r="E398" s="1"/>
      <c r="F398" s="1"/>
      <c r="G398" s="1"/>
      <c r="H398"/>
    </row>
    <row r="399" spans="4:8" x14ac:dyDescent="0.3">
      <c r="D399" s="1"/>
      <c r="E399" s="1"/>
      <c r="F399" s="1"/>
      <c r="G399" s="1"/>
      <c r="H399"/>
    </row>
    <row r="400" spans="4:8" x14ac:dyDescent="0.3">
      <c r="D400" s="1"/>
      <c r="E400" s="1"/>
      <c r="F400" s="1"/>
      <c r="G400" s="1"/>
      <c r="H400"/>
    </row>
    <row r="401" spans="4:8" x14ac:dyDescent="0.3">
      <c r="D401" s="1"/>
      <c r="E401" s="1"/>
      <c r="F401" s="1"/>
      <c r="G401" s="1"/>
      <c r="H401"/>
    </row>
    <row r="402" spans="4:8" x14ac:dyDescent="0.3">
      <c r="D402" s="1"/>
      <c r="E402" s="1"/>
      <c r="F402" s="1"/>
      <c r="G402" s="1"/>
      <c r="H402"/>
    </row>
    <row r="403" spans="4:8" x14ac:dyDescent="0.3">
      <c r="D403" s="1"/>
      <c r="E403" s="1"/>
      <c r="F403" s="1"/>
      <c r="G403" s="1"/>
      <c r="H403"/>
    </row>
    <row r="404" spans="4:8" x14ac:dyDescent="0.3">
      <c r="D404" s="1"/>
      <c r="E404" s="1"/>
      <c r="F404" s="1"/>
      <c r="G404" s="1"/>
      <c r="H404"/>
    </row>
    <row r="405" spans="4:8" x14ac:dyDescent="0.3">
      <c r="D405" s="1"/>
      <c r="E405" s="1"/>
      <c r="F405" s="1"/>
      <c r="G405" s="1"/>
      <c r="H405"/>
    </row>
    <row r="406" spans="4:8" x14ac:dyDescent="0.3">
      <c r="D406" s="1"/>
      <c r="E406" s="1"/>
      <c r="F406" s="1"/>
      <c r="G406" s="1"/>
      <c r="H406"/>
    </row>
    <row r="407" spans="4:8" x14ac:dyDescent="0.3">
      <c r="D407" s="1"/>
      <c r="E407" s="1"/>
      <c r="F407" s="1"/>
      <c r="G407" s="1"/>
      <c r="H407"/>
    </row>
    <row r="408" spans="4:8" x14ac:dyDescent="0.3">
      <c r="D408" s="1"/>
      <c r="E408" s="1"/>
      <c r="F408" s="1"/>
      <c r="G408" s="1"/>
      <c r="H408"/>
    </row>
    <row r="409" spans="4:8" x14ac:dyDescent="0.3">
      <c r="D409" s="1"/>
      <c r="E409" s="1"/>
      <c r="F409" s="1"/>
      <c r="G409" s="1"/>
      <c r="H409"/>
    </row>
    <row r="410" spans="4:8" x14ac:dyDescent="0.3">
      <c r="D410" s="1"/>
      <c r="E410" s="1"/>
      <c r="F410" s="1"/>
      <c r="G410" s="1"/>
      <c r="H410"/>
    </row>
    <row r="411" spans="4:8" x14ac:dyDescent="0.3">
      <c r="D411" s="1"/>
      <c r="E411" s="1"/>
      <c r="F411" s="1"/>
      <c r="G411" s="1"/>
      <c r="H411"/>
    </row>
    <row r="412" spans="4:8" x14ac:dyDescent="0.3">
      <c r="D412" s="1"/>
      <c r="E412" s="1"/>
      <c r="F412" s="1"/>
      <c r="G412" s="1"/>
      <c r="H412"/>
    </row>
    <row r="413" spans="4:8" x14ac:dyDescent="0.3">
      <c r="D413" s="1"/>
      <c r="E413" s="1"/>
      <c r="F413" s="1"/>
      <c r="G413" s="1"/>
      <c r="H413"/>
    </row>
    <row r="414" spans="4:8" x14ac:dyDescent="0.3">
      <c r="D414" s="1"/>
      <c r="E414" s="1"/>
      <c r="F414" s="1"/>
      <c r="G414" s="1"/>
      <c r="H414"/>
    </row>
    <row r="415" spans="4:8" x14ac:dyDescent="0.3">
      <c r="D415" s="1"/>
      <c r="E415" s="1"/>
      <c r="F415" s="1"/>
      <c r="G415" s="1"/>
      <c r="H415"/>
    </row>
    <row r="416" spans="4:8" x14ac:dyDescent="0.3">
      <c r="D416" s="1"/>
      <c r="E416" s="1"/>
      <c r="F416" s="1"/>
      <c r="G416" s="1"/>
      <c r="H416"/>
    </row>
    <row r="417" spans="4:8" x14ac:dyDescent="0.3">
      <c r="D417" s="1"/>
      <c r="E417" s="1"/>
      <c r="F417" s="1"/>
      <c r="G417" s="1"/>
      <c r="H417"/>
    </row>
    <row r="418" spans="4:8" x14ac:dyDescent="0.3">
      <c r="D418" s="1"/>
      <c r="E418" s="1"/>
      <c r="F418" s="1"/>
      <c r="G418" s="1"/>
      <c r="H418"/>
    </row>
    <row r="419" spans="4:8" x14ac:dyDescent="0.3">
      <c r="D419" s="1"/>
      <c r="E419" s="1"/>
      <c r="F419" s="1"/>
      <c r="G419" s="1"/>
      <c r="H419"/>
    </row>
    <row r="420" spans="4:8" x14ac:dyDescent="0.3">
      <c r="D420" s="1"/>
      <c r="E420" s="1"/>
      <c r="F420" s="1"/>
      <c r="G420" s="1"/>
      <c r="H420"/>
    </row>
    <row r="421" spans="4:8" x14ac:dyDescent="0.3">
      <c r="D421" s="1"/>
      <c r="E421" s="1"/>
      <c r="F421" s="1"/>
      <c r="G421" s="1"/>
      <c r="H421"/>
    </row>
    <row r="422" spans="4:8" x14ac:dyDescent="0.3">
      <c r="D422" s="1"/>
      <c r="E422" s="1"/>
      <c r="F422" s="1"/>
      <c r="G422" s="1"/>
      <c r="H422"/>
    </row>
    <row r="423" spans="4:8" x14ac:dyDescent="0.3">
      <c r="D423" s="1"/>
      <c r="E423" s="1"/>
      <c r="F423" s="1"/>
      <c r="G423" s="1"/>
      <c r="H423"/>
    </row>
    <row r="424" spans="4:8" x14ac:dyDescent="0.3">
      <c r="D424" s="1"/>
      <c r="E424" s="1"/>
      <c r="F424" s="1"/>
      <c r="G424" s="1"/>
      <c r="H424"/>
    </row>
    <row r="425" spans="4:8" x14ac:dyDescent="0.3">
      <c r="D425" s="1"/>
      <c r="E425" s="1"/>
      <c r="F425" s="1"/>
      <c r="G425" s="1"/>
      <c r="H425"/>
    </row>
    <row r="426" spans="4:8" x14ac:dyDescent="0.3">
      <c r="D426" s="1"/>
      <c r="E426" s="1"/>
      <c r="F426" s="1"/>
      <c r="G426" s="1"/>
      <c r="H426"/>
    </row>
    <row r="427" spans="4:8" x14ac:dyDescent="0.3">
      <c r="D427" s="1"/>
      <c r="E427" s="1"/>
      <c r="F427" s="1"/>
      <c r="G427" s="1"/>
      <c r="H427"/>
    </row>
    <row r="428" spans="4:8" x14ac:dyDescent="0.3">
      <c r="D428" s="1"/>
      <c r="E428" s="1"/>
      <c r="F428" s="1"/>
      <c r="G428" s="1"/>
      <c r="H428"/>
    </row>
    <row r="429" spans="4:8" x14ac:dyDescent="0.3">
      <c r="D429" s="1"/>
      <c r="E429" s="1"/>
      <c r="F429" s="1"/>
      <c r="G429" s="1"/>
      <c r="H429"/>
    </row>
    <row r="430" spans="4:8" x14ac:dyDescent="0.3">
      <c r="D430" s="1"/>
      <c r="E430" s="1"/>
      <c r="F430" s="1"/>
      <c r="G430" s="1"/>
      <c r="H430"/>
    </row>
    <row r="431" spans="4:8" x14ac:dyDescent="0.3">
      <c r="D431" s="1"/>
      <c r="E431" s="1"/>
      <c r="F431" s="1"/>
      <c r="G431" s="1"/>
      <c r="H431"/>
    </row>
    <row r="432" spans="4:8" x14ac:dyDescent="0.3">
      <c r="D432" s="1"/>
      <c r="E432" s="1"/>
      <c r="F432" s="1"/>
      <c r="G432" s="1"/>
      <c r="H432"/>
    </row>
    <row r="433" spans="4:8" x14ac:dyDescent="0.3">
      <c r="D433" s="1"/>
      <c r="E433" s="1"/>
      <c r="F433" s="1"/>
      <c r="G433" s="1"/>
      <c r="H433"/>
    </row>
    <row r="434" spans="4:8" x14ac:dyDescent="0.3">
      <c r="D434" s="1"/>
      <c r="E434" s="1"/>
      <c r="F434" s="1"/>
      <c r="G434" s="1"/>
      <c r="H434"/>
    </row>
    <row r="435" spans="4:8" x14ac:dyDescent="0.3">
      <c r="D435" s="1"/>
      <c r="E435" s="1"/>
      <c r="F435" s="1"/>
      <c r="G435" s="1"/>
      <c r="H435"/>
    </row>
    <row r="436" spans="4:8" x14ac:dyDescent="0.3">
      <c r="D436" s="1"/>
      <c r="E436" s="1"/>
      <c r="F436" s="1"/>
      <c r="G436" s="1"/>
      <c r="H436"/>
    </row>
    <row r="437" spans="4:8" x14ac:dyDescent="0.3">
      <c r="D437" s="1"/>
      <c r="E437" s="1"/>
      <c r="F437" s="1"/>
      <c r="G437" s="1"/>
      <c r="H437"/>
    </row>
    <row r="438" spans="4:8" x14ac:dyDescent="0.3">
      <c r="D438" s="1"/>
      <c r="E438" s="1"/>
      <c r="F438" s="1"/>
      <c r="G438" s="1"/>
      <c r="H438"/>
    </row>
    <row r="439" spans="4:8" x14ac:dyDescent="0.3">
      <c r="D439" s="1"/>
      <c r="E439" s="1"/>
      <c r="F439" s="1"/>
      <c r="G439" s="1"/>
      <c r="H439"/>
    </row>
    <row r="440" spans="4:8" x14ac:dyDescent="0.3">
      <c r="D440" s="1"/>
      <c r="E440" s="1"/>
      <c r="F440" s="1"/>
      <c r="G440" s="1"/>
      <c r="H440"/>
    </row>
    <row r="441" spans="4:8" x14ac:dyDescent="0.3">
      <c r="D441" s="1"/>
      <c r="E441" s="1"/>
      <c r="F441" s="1"/>
      <c r="G441" s="1"/>
      <c r="H441"/>
    </row>
    <row r="442" spans="4:8" x14ac:dyDescent="0.3">
      <c r="D442" s="1"/>
      <c r="E442" s="1"/>
      <c r="F442" s="1"/>
      <c r="G442" s="1"/>
      <c r="H442"/>
    </row>
    <row r="443" spans="4:8" x14ac:dyDescent="0.3">
      <c r="D443" s="1"/>
      <c r="E443" s="1"/>
      <c r="F443" s="1"/>
      <c r="G443" s="1"/>
      <c r="H443"/>
    </row>
    <row r="444" spans="4:8" x14ac:dyDescent="0.3">
      <c r="D444" s="1"/>
      <c r="E444" s="1"/>
      <c r="F444" s="1"/>
      <c r="G444" s="1"/>
      <c r="H444"/>
    </row>
    <row r="445" spans="4:8" x14ac:dyDescent="0.3">
      <c r="D445" s="1"/>
      <c r="E445" s="1"/>
      <c r="F445" s="1"/>
      <c r="G445" s="1"/>
      <c r="H445"/>
    </row>
    <row r="446" spans="4:8" x14ac:dyDescent="0.3">
      <c r="D446" s="1"/>
      <c r="E446" s="1"/>
      <c r="F446" s="1"/>
      <c r="G446" s="1"/>
      <c r="H446"/>
    </row>
    <row r="447" spans="4:8" x14ac:dyDescent="0.3">
      <c r="D447" s="1"/>
      <c r="E447" s="1"/>
      <c r="F447" s="1"/>
      <c r="G447" s="1"/>
      <c r="H447"/>
    </row>
    <row r="448" spans="4:8" x14ac:dyDescent="0.3">
      <c r="D448" s="1"/>
      <c r="E448" s="1"/>
      <c r="F448" s="1"/>
      <c r="G448" s="1"/>
      <c r="H448"/>
    </row>
    <row r="449" spans="4:8" x14ac:dyDescent="0.3">
      <c r="D449" s="1"/>
      <c r="E449" s="1"/>
      <c r="F449" s="1"/>
      <c r="G449" s="1"/>
      <c r="H449"/>
    </row>
    <row r="450" spans="4:8" x14ac:dyDescent="0.3">
      <c r="D450" s="1"/>
      <c r="E450" s="1"/>
      <c r="F450" s="1"/>
      <c r="G450" s="1"/>
      <c r="H450"/>
    </row>
    <row r="451" spans="4:8" x14ac:dyDescent="0.3">
      <c r="D451" s="1"/>
      <c r="E451" s="1"/>
      <c r="F451" s="1"/>
      <c r="G451" s="1"/>
      <c r="H451"/>
    </row>
    <row r="452" spans="4:8" x14ac:dyDescent="0.3">
      <c r="D452" s="1"/>
      <c r="E452" s="1"/>
      <c r="F452" s="1"/>
      <c r="G452" s="1"/>
      <c r="H452"/>
    </row>
    <row r="453" spans="4:8" x14ac:dyDescent="0.3">
      <c r="D453" s="1"/>
      <c r="E453" s="1"/>
      <c r="F453" s="1"/>
      <c r="G453" s="1"/>
      <c r="H453"/>
    </row>
    <row r="454" spans="4:8" x14ac:dyDescent="0.3">
      <c r="D454" s="1"/>
      <c r="E454" s="1"/>
      <c r="F454" s="1"/>
      <c r="G454" s="1"/>
      <c r="H454"/>
    </row>
    <row r="455" spans="4:8" x14ac:dyDescent="0.3">
      <c r="D455" s="1"/>
      <c r="E455" s="1"/>
      <c r="F455" s="1"/>
      <c r="G455" s="1"/>
      <c r="H455"/>
    </row>
    <row r="456" spans="4:8" x14ac:dyDescent="0.3">
      <c r="D456" s="1"/>
      <c r="E456" s="1"/>
      <c r="F456" s="1"/>
      <c r="G456" s="1"/>
      <c r="H456"/>
    </row>
    <row r="457" spans="4:8" x14ac:dyDescent="0.3">
      <c r="D457" s="1"/>
      <c r="E457" s="1"/>
      <c r="F457" s="1"/>
      <c r="G457" s="1"/>
      <c r="H457"/>
    </row>
    <row r="458" spans="4:8" x14ac:dyDescent="0.3">
      <c r="D458" s="1"/>
      <c r="E458" s="1"/>
      <c r="F458" s="1"/>
      <c r="G458" s="1"/>
      <c r="H458"/>
    </row>
    <row r="459" spans="4:8" x14ac:dyDescent="0.3">
      <c r="D459" s="1"/>
      <c r="E459" s="1"/>
      <c r="F459" s="1"/>
      <c r="G459" s="1"/>
      <c r="H459"/>
    </row>
    <row r="460" spans="4:8" x14ac:dyDescent="0.3">
      <c r="D460" s="1"/>
      <c r="E460" s="1"/>
      <c r="F460" s="1"/>
      <c r="G460" s="1"/>
      <c r="H460"/>
    </row>
    <row r="461" spans="4:8" x14ac:dyDescent="0.3">
      <c r="D461" s="1"/>
      <c r="E461" s="1"/>
      <c r="F461" s="1"/>
      <c r="G461" s="1"/>
      <c r="H461"/>
    </row>
    <row r="462" spans="4:8" x14ac:dyDescent="0.3">
      <c r="D462" s="1"/>
      <c r="E462" s="1"/>
      <c r="F462" s="1"/>
      <c r="G462" s="1"/>
      <c r="H462"/>
    </row>
    <row r="463" spans="4:8" x14ac:dyDescent="0.3">
      <c r="D463" s="1"/>
      <c r="E463" s="1"/>
      <c r="F463" s="1"/>
      <c r="G463" s="1"/>
      <c r="H463"/>
    </row>
    <row r="464" spans="4:8" x14ac:dyDescent="0.3">
      <c r="D464" s="1"/>
      <c r="E464" s="1"/>
      <c r="F464" s="1"/>
      <c r="G464" s="1"/>
      <c r="H464"/>
    </row>
    <row r="465" spans="4:8" x14ac:dyDescent="0.3">
      <c r="D465" s="1"/>
      <c r="E465" s="1"/>
      <c r="F465" s="1"/>
      <c r="G465" s="1"/>
      <c r="H465"/>
    </row>
    <row r="466" spans="4:8" x14ac:dyDescent="0.3">
      <c r="D466" s="1"/>
      <c r="E466" s="1"/>
      <c r="F466" s="1"/>
      <c r="G466" s="1"/>
      <c r="H466"/>
    </row>
    <row r="467" spans="4:8" x14ac:dyDescent="0.3">
      <c r="D467" s="1"/>
      <c r="E467" s="1"/>
      <c r="F467" s="1"/>
      <c r="G467" s="1"/>
      <c r="H467"/>
    </row>
    <row r="468" spans="4:8" x14ac:dyDescent="0.3">
      <c r="D468" s="1"/>
      <c r="E468" s="1"/>
      <c r="F468" s="1"/>
      <c r="G468" s="1"/>
      <c r="H468"/>
    </row>
    <row r="469" spans="4:8" x14ac:dyDescent="0.3">
      <c r="D469" s="1"/>
      <c r="E469" s="1"/>
      <c r="F469" s="1"/>
      <c r="G469" s="1"/>
      <c r="H469"/>
    </row>
    <row r="470" spans="4:8" x14ac:dyDescent="0.3">
      <c r="D470" s="1"/>
      <c r="E470" s="1"/>
      <c r="F470" s="1"/>
      <c r="G470" s="1"/>
      <c r="H470"/>
    </row>
    <row r="471" spans="4:8" x14ac:dyDescent="0.3">
      <c r="D471" s="1"/>
      <c r="E471" s="1"/>
      <c r="F471" s="1"/>
      <c r="G471" s="1"/>
      <c r="H471"/>
    </row>
    <row r="472" spans="4:8" x14ac:dyDescent="0.3">
      <c r="D472" s="1"/>
      <c r="E472" s="1"/>
      <c r="F472" s="1"/>
      <c r="G472" s="1"/>
      <c r="H472"/>
    </row>
    <row r="473" spans="4:8" x14ac:dyDescent="0.3">
      <c r="D473" s="1"/>
      <c r="E473" s="1"/>
      <c r="F473" s="1"/>
      <c r="G473" s="1"/>
      <c r="H473"/>
    </row>
    <row r="474" spans="4:8" x14ac:dyDescent="0.3">
      <c r="D474" s="1"/>
      <c r="E474" s="1"/>
      <c r="F474" s="1"/>
      <c r="G474" s="1"/>
      <c r="H474"/>
    </row>
    <row r="475" spans="4:8" x14ac:dyDescent="0.3">
      <c r="D475" s="1"/>
      <c r="E475" s="1"/>
      <c r="F475" s="1"/>
      <c r="G475" s="1"/>
      <c r="H475"/>
    </row>
    <row r="476" spans="4:8" x14ac:dyDescent="0.3">
      <c r="D476" s="1"/>
      <c r="E476" s="1"/>
      <c r="F476" s="1"/>
      <c r="G476" s="1"/>
      <c r="H476"/>
    </row>
    <row r="477" spans="4:8" x14ac:dyDescent="0.3">
      <c r="D477" s="1"/>
      <c r="E477" s="1"/>
      <c r="F477" s="1"/>
      <c r="G477" s="1"/>
      <c r="H477"/>
    </row>
    <row r="478" spans="4:8" x14ac:dyDescent="0.3">
      <c r="D478" s="1"/>
      <c r="E478" s="1"/>
      <c r="F478" s="1"/>
      <c r="G478" s="1"/>
      <c r="H478"/>
    </row>
    <row r="479" spans="4:8" x14ac:dyDescent="0.3">
      <c r="D479" s="1"/>
      <c r="E479" s="1"/>
      <c r="F479" s="1"/>
      <c r="G479" s="1"/>
      <c r="H479"/>
    </row>
    <row r="480" spans="4:8" x14ac:dyDescent="0.3">
      <c r="D480" s="1"/>
      <c r="E480" s="1"/>
      <c r="F480" s="1"/>
      <c r="G480" s="1"/>
      <c r="H480"/>
    </row>
    <row r="481" spans="4:8" x14ac:dyDescent="0.3">
      <c r="D481" s="1"/>
      <c r="E481" s="1"/>
      <c r="F481" s="1"/>
      <c r="G481" s="1"/>
      <c r="H481"/>
    </row>
    <row r="482" spans="4:8" x14ac:dyDescent="0.3">
      <c r="D482" s="1"/>
      <c r="E482" s="1"/>
      <c r="F482" s="1"/>
      <c r="G482" s="1"/>
      <c r="H482"/>
    </row>
    <row r="483" spans="4:8" x14ac:dyDescent="0.3">
      <c r="D483" s="1"/>
      <c r="E483" s="1"/>
      <c r="F483" s="1"/>
      <c r="G483" s="1"/>
      <c r="H483"/>
    </row>
    <row r="484" spans="4:8" x14ac:dyDescent="0.3">
      <c r="D484" s="1"/>
      <c r="E484" s="1"/>
      <c r="F484" s="1"/>
      <c r="G484" s="1"/>
      <c r="H484"/>
    </row>
    <row r="485" spans="4:8" x14ac:dyDescent="0.3">
      <c r="D485" s="1"/>
      <c r="E485" s="1"/>
      <c r="F485" s="1"/>
      <c r="G485" s="1"/>
      <c r="H485"/>
    </row>
    <row r="486" spans="4:8" x14ac:dyDescent="0.3">
      <c r="D486" s="1"/>
      <c r="E486" s="1"/>
      <c r="F486" s="1"/>
      <c r="G486" s="1"/>
      <c r="H486"/>
    </row>
    <row r="487" spans="4:8" x14ac:dyDescent="0.3">
      <c r="D487" s="1"/>
      <c r="E487" s="1"/>
      <c r="F487" s="1"/>
      <c r="G487" s="1"/>
      <c r="H487"/>
    </row>
    <row r="488" spans="4:8" x14ac:dyDescent="0.3">
      <c r="D488" s="1"/>
      <c r="E488" s="1"/>
      <c r="F488" s="1"/>
      <c r="G488" s="1"/>
      <c r="H488"/>
    </row>
    <row r="489" spans="4:8" x14ac:dyDescent="0.3">
      <c r="D489" s="1"/>
      <c r="E489" s="1"/>
      <c r="F489" s="1"/>
      <c r="G489" s="1"/>
      <c r="H489"/>
    </row>
    <row r="490" spans="4:8" x14ac:dyDescent="0.3">
      <c r="D490" s="1"/>
      <c r="E490" s="1"/>
      <c r="F490" s="1"/>
      <c r="G490" s="1"/>
      <c r="H490"/>
    </row>
    <row r="491" spans="4:8" x14ac:dyDescent="0.3">
      <c r="D491" s="1"/>
      <c r="E491" s="1"/>
      <c r="F491" s="1"/>
      <c r="G491" s="1"/>
      <c r="H491"/>
    </row>
    <row r="492" spans="4:8" x14ac:dyDescent="0.3">
      <c r="D492" s="1"/>
      <c r="E492" s="1"/>
      <c r="F492" s="1"/>
      <c r="G492" s="1"/>
      <c r="H492"/>
    </row>
    <row r="493" spans="4:8" x14ac:dyDescent="0.3">
      <c r="D493" s="1"/>
      <c r="E493" s="1"/>
      <c r="F493" s="1"/>
      <c r="G493" s="1"/>
      <c r="H493"/>
    </row>
    <row r="494" spans="4:8" x14ac:dyDescent="0.3">
      <c r="D494" s="1"/>
      <c r="E494" s="1"/>
      <c r="F494" s="1"/>
      <c r="G494" s="1"/>
      <c r="H494"/>
    </row>
    <row r="495" spans="4:8" x14ac:dyDescent="0.3">
      <c r="D495" s="1"/>
      <c r="E495" s="1"/>
      <c r="F495" s="1"/>
      <c r="G495" s="1"/>
      <c r="H495"/>
    </row>
    <row r="496" spans="4:8" x14ac:dyDescent="0.3">
      <c r="D496" s="1"/>
      <c r="E496" s="1"/>
      <c r="F496" s="1"/>
      <c r="G496" s="1"/>
      <c r="H496"/>
    </row>
    <row r="497" spans="4:8" x14ac:dyDescent="0.3">
      <c r="D497" s="1"/>
      <c r="E497" s="1"/>
      <c r="F497" s="1"/>
      <c r="G497" s="1"/>
      <c r="H497"/>
    </row>
    <row r="498" spans="4:8" x14ac:dyDescent="0.3">
      <c r="D498" s="1"/>
      <c r="E498" s="1"/>
      <c r="F498" s="1"/>
      <c r="G498" s="1"/>
      <c r="H498"/>
    </row>
    <row r="499" spans="4:8" x14ac:dyDescent="0.3">
      <c r="D499" s="1"/>
      <c r="E499" s="1"/>
      <c r="F499" s="1"/>
      <c r="G499" s="1"/>
      <c r="H499"/>
    </row>
    <row r="500" spans="4:8" x14ac:dyDescent="0.3">
      <c r="D500" s="1"/>
      <c r="E500" s="1"/>
      <c r="F500" s="1"/>
      <c r="G500" s="1"/>
      <c r="H500"/>
    </row>
    <row r="501" spans="4:8" x14ac:dyDescent="0.3">
      <c r="D501" s="1"/>
      <c r="E501" s="1"/>
      <c r="F501" s="1"/>
      <c r="G501" s="1"/>
      <c r="H501"/>
    </row>
    <row r="502" spans="4:8" x14ac:dyDescent="0.3">
      <c r="D502" s="1"/>
      <c r="E502" s="1"/>
      <c r="F502" s="1"/>
      <c r="G502" s="1"/>
      <c r="H502"/>
    </row>
    <row r="503" spans="4:8" x14ac:dyDescent="0.3">
      <c r="D503" s="1"/>
      <c r="E503" s="1"/>
      <c r="F503" s="1"/>
      <c r="G503" s="1"/>
      <c r="H503"/>
    </row>
    <row r="504" spans="4:8" x14ac:dyDescent="0.3">
      <c r="D504" s="1"/>
      <c r="E504" s="1"/>
      <c r="F504" s="1"/>
      <c r="G504" s="1"/>
      <c r="H504"/>
    </row>
    <row r="505" spans="4:8" x14ac:dyDescent="0.3">
      <c r="D505" s="1"/>
      <c r="E505" s="1"/>
      <c r="F505" s="1"/>
      <c r="G505" s="1"/>
      <c r="H505"/>
    </row>
    <row r="506" spans="4:8" x14ac:dyDescent="0.3">
      <c r="D506" s="1"/>
      <c r="E506" s="1"/>
      <c r="F506" s="1"/>
      <c r="G506" s="1"/>
      <c r="H506"/>
    </row>
    <row r="507" spans="4:8" x14ac:dyDescent="0.3">
      <c r="D507" s="1"/>
      <c r="E507" s="1"/>
      <c r="F507" s="1"/>
      <c r="G507" s="1"/>
      <c r="H507"/>
    </row>
    <row r="508" spans="4:8" x14ac:dyDescent="0.3">
      <c r="D508" s="1"/>
      <c r="E508" s="1"/>
      <c r="F508" s="1"/>
      <c r="G508" s="1"/>
      <c r="H508"/>
    </row>
    <row r="509" spans="4:8" x14ac:dyDescent="0.3">
      <c r="D509" s="1"/>
      <c r="E509" s="1"/>
      <c r="F509" s="1"/>
      <c r="G509" s="1"/>
      <c r="H509"/>
    </row>
    <row r="510" spans="4:8" x14ac:dyDescent="0.3">
      <c r="D510" s="1"/>
      <c r="E510" s="1"/>
      <c r="F510" s="1"/>
      <c r="G510" s="1"/>
      <c r="H510"/>
    </row>
    <row r="511" spans="4:8" x14ac:dyDescent="0.3">
      <c r="D511" s="1"/>
      <c r="E511" s="1"/>
      <c r="F511" s="1"/>
      <c r="G511" s="1"/>
      <c r="H511"/>
    </row>
    <row r="512" spans="4:8" x14ac:dyDescent="0.3">
      <c r="D512" s="1"/>
      <c r="E512" s="1"/>
      <c r="F512" s="1"/>
      <c r="G512" s="1"/>
      <c r="H512"/>
    </row>
    <row r="513" spans="4:8" x14ac:dyDescent="0.3">
      <c r="D513" s="1"/>
      <c r="E513" s="1"/>
      <c r="F513" s="1"/>
      <c r="G513" s="1"/>
      <c r="H513"/>
    </row>
    <row r="514" spans="4:8" x14ac:dyDescent="0.3">
      <c r="D514" s="1"/>
      <c r="E514" s="1"/>
      <c r="F514" s="1"/>
      <c r="G514" s="1"/>
      <c r="H514"/>
    </row>
    <row r="515" spans="4:8" x14ac:dyDescent="0.3">
      <c r="D515" s="1"/>
      <c r="E515" s="1"/>
      <c r="F515" s="1"/>
      <c r="G515" s="1"/>
      <c r="H515"/>
    </row>
    <row r="516" spans="4:8" x14ac:dyDescent="0.3">
      <c r="D516" s="1"/>
      <c r="E516" s="1"/>
      <c r="F516" s="1"/>
      <c r="G516" s="1"/>
      <c r="H516"/>
    </row>
    <row r="517" spans="4:8" x14ac:dyDescent="0.3">
      <c r="D517" s="1"/>
      <c r="E517" s="1"/>
      <c r="F517" s="1"/>
      <c r="G517" s="1"/>
      <c r="H517"/>
    </row>
    <row r="518" spans="4:8" x14ac:dyDescent="0.3">
      <c r="D518" s="1"/>
      <c r="E518" s="1"/>
      <c r="F518" s="1"/>
      <c r="G518" s="1"/>
      <c r="H518"/>
    </row>
    <row r="519" spans="4:8" x14ac:dyDescent="0.3">
      <c r="D519" s="1"/>
      <c r="E519" s="1"/>
      <c r="F519" s="1"/>
      <c r="G519" s="1"/>
      <c r="H519"/>
    </row>
    <row r="520" spans="4:8" x14ac:dyDescent="0.3">
      <c r="D520" s="1"/>
      <c r="E520" s="1"/>
      <c r="F520" s="1"/>
      <c r="G520" s="1"/>
      <c r="H520"/>
    </row>
    <row r="521" spans="4:8" x14ac:dyDescent="0.3">
      <c r="D521" s="1"/>
      <c r="E521" s="1"/>
      <c r="F521" s="1"/>
      <c r="G521" s="1"/>
      <c r="H521"/>
    </row>
    <row r="522" spans="4:8" x14ac:dyDescent="0.3">
      <c r="D522" s="1"/>
      <c r="E522" s="1"/>
      <c r="F522" s="1"/>
      <c r="G522" s="1"/>
      <c r="H522"/>
    </row>
    <row r="523" spans="4:8" x14ac:dyDescent="0.3">
      <c r="D523" s="1"/>
      <c r="E523" s="1"/>
      <c r="F523" s="1"/>
      <c r="G523" s="1"/>
      <c r="H523"/>
    </row>
    <row r="524" spans="4:8" x14ac:dyDescent="0.3">
      <c r="D524" s="1"/>
      <c r="E524" s="1"/>
      <c r="F524" s="1"/>
      <c r="G524" s="1"/>
      <c r="H524"/>
    </row>
    <row r="525" spans="4:8" x14ac:dyDescent="0.3">
      <c r="D525" s="1"/>
      <c r="E525" s="1"/>
      <c r="F525" s="1"/>
      <c r="G525" s="1"/>
      <c r="H525"/>
    </row>
    <row r="526" spans="4:8" x14ac:dyDescent="0.3">
      <c r="D526" s="1"/>
      <c r="E526" s="1"/>
      <c r="F526" s="1"/>
      <c r="G526" s="1"/>
      <c r="H526"/>
    </row>
    <row r="527" spans="4:8" x14ac:dyDescent="0.3">
      <c r="D527" s="1"/>
      <c r="E527" s="1"/>
      <c r="F527" s="1"/>
      <c r="G527" s="1"/>
      <c r="H527"/>
    </row>
    <row r="528" spans="4:8" x14ac:dyDescent="0.3">
      <c r="D528" s="1"/>
      <c r="E528" s="1"/>
      <c r="F528" s="1"/>
      <c r="G528" s="1"/>
      <c r="H528"/>
    </row>
    <row r="529" spans="4:8" x14ac:dyDescent="0.3">
      <c r="D529" s="1"/>
      <c r="E529" s="1"/>
      <c r="F529" s="1"/>
      <c r="G529" s="1"/>
      <c r="H529"/>
    </row>
    <row r="530" spans="4:8" x14ac:dyDescent="0.3">
      <c r="D530" s="1"/>
      <c r="E530" s="1"/>
      <c r="F530" s="1"/>
      <c r="G530" s="1"/>
      <c r="H530"/>
    </row>
    <row r="531" spans="4:8" x14ac:dyDescent="0.3">
      <c r="D531" s="1"/>
      <c r="E531" s="1"/>
      <c r="F531" s="1"/>
      <c r="G531" s="1"/>
      <c r="H531"/>
    </row>
    <row r="532" spans="4:8" x14ac:dyDescent="0.3">
      <c r="D532" s="1"/>
      <c r="E532" s="1"/>
      <c r="F532" s="1"/>
      <c r="G532" s="1"/>
      <c r="H532"/>
    </row>
    <row r="533" spans="4:8" x14ac:dyDescent="0.3">
      <c r="D533" s="1"/>
      <c r="E533" s="1"/>
      <c r="F533" s="1"/>
      <c r="G533" s="1"/>
      <c r="H533"/>
    </row>
    <row r="534" spans="4:8" x14ac:dyDescent="0.3">
      <c r="D534" s="1"/>
      <c r="E534" s="1"/>
      <c r="F534" s="1"/>
      <c r="G534" s="1"/>
      <c r="H534"/>
    </row>
    <row r="535" spans="4:8" x14ac:dyDescent="0.3">
      <c r="D535" s="1"/>
      <c r="E535" s="1"/>
      <c r="F535" s="1"/>
      <c r="G535" s="1"/>
      <c r="H535"/>
    </row>
    <row r="536" spans="4:8" x14ac:dyDescent="0.3">
      <c r="D536" s="1"/>
      <c r="E536" s="1"/>
      <c r="F536" s="1"/>
      <c r="G536" s="1"/>
      <c r="H536"/>
    </row>
    <row r="537" spans="4:8" x14ac:dyDescent="0.3">
      <c r="D537" s="1"/>
      <c r="E537" s="1"/>
      <c r="F537" s="1"/>
      <c r="G537" s="1"/>
      <c r="H537"/>
    </row>
    <row r="538" spans="4:8" x14ac:dyDescent="0.3">
      <c r="D538" s="1"/>
      <c r="E538" s="1"/>
      <c r="F538" s="1"/>
      <c r="G538" s="1"/>
      <c r="H538"/>
    </row>
    <row r="539" spans="4:8" x14ac:dyDescent="0.3">
      <c r="D539" s="1"/>
      <c r="E539" s="1"/>
      <c r="F539" s="1"/>
      <c r="G539" s="1"/>
      <c r="H539"/>
    </row>
    <row r="540" spans="4:8" x14ac:dyDescent="0.3">
      <c r="D540" s="1"/>
      <c r="E540" s="1"/>
      <c r="F540" s="1"/>
      <c r="G540" s="1"/>
      <c r="H540"/>
    </row>
    <row r="541" spans="4:8" x14ac:dyDescent="0.3">
      <c r="D541" s="1"/>
      <c r="E541" s="1"/>
      <c r="F541" s="1"/>
      <c r="G541" s="1"/>
      <c r="H541"/>
    </row>
    <row r="542" spans="4:8" x14ac:dyDescent="0.3">
      <c r="D542" s="1"/>
      <c r="E542" s="1"/>
      <c r="F542" s="1"/>
      <c r="G542" s="1"/>
      <c r="H542"/>
    </row>
    <row r="543" spans="4:8" x14ac:dyDescent="0.3">
      <c r="D543" s="1"/>
      <c r="E543" s="1"/>
      <c r="F543" s="1"/>
      <c r="G543" s="1"/>
      <c r="H543"/>
    </row>
    <row r="544" spans="4:8" x14ac:dyDescent="0.3">
      <c r="D544" s="1"/>
      <c r="E544" s="1"/>
      <c r="F544" s="1"/>
      <c r="G544" s="1"/>
      <c r="H544"/>
    </row>
    <row r="545" spans="4:8" x14ac:dyDescent="0.3">
      <c r="D545" s="1"/>
      <c r="E545" s="1"/>
      <c r="F545" s="1"/>
      <c r="G545" s="1"/>
      <c r="H545"/>
    </row>
    <row r="546" spans="4:8" x14ac:dyDescent="0.3">
      <c r="D546" s="1"/>
      <c r="E546" s="1"/>
      <c r="F546" s="1"/>
      <c r="G546" s="1"/>
      <c r="H546"/>
    </row>
    <row r="547" spans="4:8" x14ac:dyDescent="0.3">
      <c r="D547" s="1"/>
      <c r="E547" s="1"/>
      <c r="F547" s="1"/>
      <c r="G547" s="1"/>
      <c r="H547"/>
    </row>
    <row r="548" spans="4:8" x14ac:dyDescent="0.3">
      <c r="D548" s="1"/>
      <c r="E548" s="1"/>
      <c r="F548" s="1"/>
      <c r="G548" s="1"/>
      <c r="H548"/>
    </row>
    <row r="549" spans="4:8" x14ac:dyDescent="0.3">
      <c r="D549" s="1"/>
      <c r="E549" s="1"/>
      <c r="F549" s="1"/>
      <c r="G549" s="1"/>
      <c r="H549"/>
    </row>
    <row r="550" spans="4:8" x14ac:dyDescent="0.3">
      <c r="D550" s="1"/>
      <c r="E550" s="1"/>
      <c r="F550" s="1"/>
      <c r="G550" s="1"/>
      <c r="H550"/>
    </row>
    <row r="551" spans="4:8" x14ac:dyDescent="0.3">
      <c r="D551" s="1"/>
      <c r="E551" s="1"/>
      <c r="F551" s="1"/>
      <c r="G551" s="1"/>
      <c r="H551"/>
    </row>
    <row r="552" spans="4:8" x14ac:dyDescent="0.3">
      <c r="D552" s="1"/>
      <c r="E552" s="1"/>
      <c r="F552" s="1"/>
      <c r="G552" s="1"/>
      <c r="H552"/>
    </row>
    <row r="553" spans="4:8" x14ac:dyDescent="0.3">
      <c r="D553" s="1"/>
      <c r="E553" s="1"/>
      <c r="F553" s="1"/>
      <c r="G553" s="1"/>
      <c r="H553"/>
    </row>
    <row r="554" spans="4:8" x14ac:dyDescent="0.3">
      <c r="D554" s="1"/>
      <c r="E554" s="1"/>
      <c r="F554" s="1"/>
      <c r="G554" s="1"/>
      <c r="H554"/>
    </row>
    <row r="555" spans="4:8" x14ac:dyDescent="0.3">
      <c r="D555" s="1"/>
      <c r="E555" s="1"/>
      <c r="F555" s="1"/>
      <c r="G555" s="1"/>
      <c r="H555"/>
    </row>
    <row r="556" spans="4:8" x14ac:dyDescent="0.3">
      <c r="D556" s="1"/>
      <c r="E556" s="1"/>
      <c r="F556" s="1"/>
      <c r="G556" s="1"/>
      <c r="H556"/>
    </row>
    <row r="557" spans="4:8" x14ac:dyDescent="0.3">
      <c r="D557" s="1"/>
      <c r="E557" s="1"/>
      <c r="F557" s="1"/>
      <c r="G557" s="1"/>
      <c r="H557"/>
    </row>
    <row r="558" spans="4:8" x14ac:dyDescent="0.3">
      <c r="D558" s="1"/>
      <c r="E558" s="1"/>
      <c r="F558" s="1"/>
      <c r="G558" s="1"/>
      <c r="H558"/>
    </row>
    <row r="559" spans="4:8" x14ac:dyDescent="0.3">
      <c r="D559" s="1"/>
      <c r="E559" s="1"/>
      <c r="F559" s="1"/>
      <c r="G559" s="1"/>
      <c r="H559"/>
    </row>
    <row r="560" spans="4:8" x14ac:dyDescent="0.3">
      <c r="D560" s="1"/>
      <c r="E560" s="1"/>
      <c r="F560" s="1"/>
      <c r="G560" s="1"/>
      <c r="H560"/>
    </row>
    <row r="561" spans="4:8" x14ac:dyDescent="0.3">
      <c r="D561" s="1"/>
      <c r="E561" s="1"/>
      <c r="F561" s="1"/>
      <c r="G561" s="1"/>
      <c r="H561"/>
    </row>
    <row r="562" spans="4:8" x14ac:dyDescent="0.3">
      <c r="D562" s="1"/>
      <c r="E562" s="1"/>
      <c r="F562" s="1"/>
      <c r="G562" s="1"/>
      <c r="H562"/>
    </row>
    <row r="563" spans="4:8" x14ac:dyDescent="0.3">
      <c r="D563" s="1"/>
      <c r="E563" s="1"/>
      <c r="F563" s="1"/>
      <c r="G563" s="1"/>
      <c r="H563"/>
    </row>
    <row r="564" spans="4:8" x14ac:dyDescent="0.3">
      <c r="D564" s="1"/>
      <c r="E564" s="1"/>
      <c r="F564" s="1"/>
      <c r="G564" s="1"/>
      <c r="H564"/>
    </row>
    <row r="565" spans="4:8" x14ac:dyDescent="0.3">
      <c r="D565" s="1"/>
      <c r="E565" s="1"/>
      <c r="F565" s="1"/>
      <c r="G565" s="1"/>
      <c r="H565"/>
    </row>
    <row r="566" spans="4:8" x14ac:dyDescent="0.3">
      <c r="D566" s="1"/>
      <c r="E566" s="1"/>
      <c r="F566" s="1"/>
      <c r="G566" s="1"/>
      <c r="H566"/>
    </row>
    <row r="567" spans="4:8" x14ac:dyDescent="0.3">
      <c r="D567" s="1"/>
      <c r="E567" s="1"/>
      <c r="F567" s="1"/>
      <c r="G567" s="1"/>
      <c r="H567"/>
    </row>
    <row r="568" spans="4:8" x14ac:dyDescent="0.3">
      <c r="D568" s="1"/>
      <c r="E568" s="1"/>
      <c r="F568" s="1"/>
      <c r="G568" s="1"/>
      <c r="H568"/>
    </row>
    <row r="569" spans="4:8" x14ac:dyDescent="0.3">
      <c r="D569" s="1"/>
      <c r="E569" s="1"/>
      <c r="F569" s="1"/>
      <c r="G569" s="1"/>
      <c r="H569"/>
    </row>
    <row r="570" spans="4:8" x14ac:dyDescent="0.3">
      <c r="D570" s="1"/>
      <c r="E570" s="1"/>
      <c r="F570" s="1"/>
      <c r="G570" s="1"/>
      <c r="H570"/>
    </row>
    <row r="571" spans="4:8" x14ac:dyDescent="0.3">
      <c r="D571" s="1"/>
      <c r="E571" s="1"/>
      <c r="F571" s="1"/>
      <c r="G571" s="1"/>
      <c r="H571"/>
    </row>
    <row r="572" spans="4:8" x14ac:dyDescent="0.3">
      <c r="D572" s="1"/>
      <c r="E572" s="1"/>
      <c r="F572" s="1"/>
      <c r="G572" s="1"/>
      <c r="H572"/>
    </row>
    <row r="573" spans="4:8" x14ac:dyDescent="0.3">
      <c r="D573" s="1"/>
      <c r="E573" s="1"/>
      <c r="F573" s="1"/>
      <c r="G573" s="1"/>
      <c r="H573"/>
    </row>
    <row r="574" spans="4:8" x14ac:dyDescent="0.3">
      <c r="D574" s="1"/>
      <c r="E574" s="1"/>
      <c r="F574" s="1"/>
      <c r="G574" s="1"/>
      <c r="H574"/>
    </row>
    <row r="575" spans="4:8" x14ac:dyDescent="0.3">
      <c r="D575" s="1"/>
      <c r="E575" s="1"/>
      <c r="F575" s="1"/>
      <c r="G575" s="1"/>
      <c r="H575"/>
    </row>
    <row r="576" spans="4:8" x14ac:dyDescent="0.3">
      <c r="D576" s="1"/>
      <c r="E576" s="1"/>
      <c r="F576" s="1"/>
      <c r="G576" s="1"/>
      <c r="H576"/>
    </row>
    <row r="577" spans="4:8" x14ac:dyDescent="0.3">
      <c r="D577" s="1"/>
      <c r="E577" s="1"/>
      <c r="F577" s="1"/>
      <c r="G577" s="1"/>
      <c r="H577"/>
    </row>
    <row r="578" spans="4:8" x14ac:dyDescent="0.3">
      <c r="D578" s="1"/>
      <c r="E578" s="1"/>
      <c r="F578" s="1"/>
      <c r="G578" s="1"/>
      <c r="H578"/>
    </row>
    <row r="579" spans="4:8" x14ac:dyDescent="0.3">
      <c r="D579" s="1"/>
      <c r="E579" s="1"/>
      <c r="F579" s="1"/>
      <c r="G579" s="1"/>
      <c r="H579"/>
    </row>
    <row r="580" spans="4:8" x14ac:dyDescent="0.3">
      <c r="D580" s="1"/>
      <c r="E580" s="1"/>
      <c r="F580" s="1"/>
      <c r="G580" s="1"/>
      <c r="H580"/>
    </row>
    <row r="581" spans="4:8" x14ac:dyDescent="0.3">
      <c r="D581" s="1"/>
      <c r="E581" s="1"/>
      <c r="F581" s="1"/>
      <c r="G581" s="1"/>
      <c r="H581"/>
    </row>
    <row r="582" spans="4:8" x14ac:dyDescent="0.3">
      <c r="D582" s="1"/>
      <c r="E582" s="1"/>
      <c r="F582" s="1"/>
      <c r="G582" s="1"/>
      <c r="H582"/>
    </row>
    <row r="583" spans="4:8" x14ac:dyDescent="0.3">
      <c r="D583" s="1"/>
      <c r="E583" s="1"/>
      <c r="F583" s="1"/>
      <c r="G583" s="1"/>
      <c r="H583"/>
    </row>
    <row r="584" spans="4:8" x14ac:dyDescent="0.3">
      <c r="D584" s="1"/>
      <c r="E584" s="1"/>
      <c r="F584" s="1"/>
      <c r="G584" s="1"/>
      <c r="H584"/>
    </row>
    <row r="585" spans="4:8" x14ac:dyDescent="0.3">
      <c r="D585" s="1"/>
      <c r="E585" s="1"/>
      <c r="F585" s="1"/>
      <c r="G585" s="1"/>
      <c r="H585"/>
    </row>
    <row r="586" spans="4:8" x14ac:dyDescent="0.3">
      <c r="D586" s="1"/>
      <c r="E586" s="1"/>
      <c r="F586" s="1"/>
      <c r="G586" s="1"/>
      <c r="H586"/>
    </row>
    <row r="587" spans="4:8" x14ac:dyDescent="0.3">
      <c r="D587" s="1"/>
      <c r="E587" s="1"/>
      <c r="F587" s="1"/>
      <c r="G587" s="1"/>
      <c r="H587"/>
    </row>
    <row r="588" spans="4:8" x14ac:dyDescent="0.3">
      <c r="D588" s="1"/>
      <c r="E588" s="1"/>
      <c r="F588" s="1"/>
      <c r="G588" s="1"/>
      <c r="H588"/>
    </row>
    <row r="589" spans="4:8" x14ac:dyDescent="0.3">
      <c r="D589" s="1"/>
      <c r="E589" s="1"/>
      <c r="F589" s="1"/>
      <c r="G589" s="1"/>
      <c r="H589"/>
    </row>
    <row r="590" spans="4:8" x14ac:dyDescent="0.3">
      <c r="D590" s="1"/>
      <c r="E590" s="1"/>
      <c r="F590" s="1"/>
      <c r="G590" s="1"/>
      <c r="H590"/>
    </row>
    <row r="591" spans="4:8" x14ac:dyDescent="0.3">
      <c r="D591" s="1"/>
      <c r="E591" s="1"/>
      <c r="F591" s="1"/>
      <c r="G591" s="1"/>
      <c r="H591"/>
    </row>
    <row r="592" spans="4:8" x14ac:dyDescent="0.3">
      <c r="D592" s="1"/>
      <c r="E592" s="1"/>
      <c r="F592" s="1"/>
      <c r="G592" s="1"/>
      <c r="H592"/>
    </row>
    <row r="593" spans="4:8" x14ac:dyDescent="0.3">
      <c r="D593" s="1"/>
      <c r="E593" s="1"/>
      <c r="F593" s="1"/>
      <c r="G593" s="1"/>
      <c r="H593"/>
    </row>
    <row r="594" spans="4:8" x14ac:dyDescent="0.3">
      <c r="D594" s="1"/>
      <c r="E594" s="1"/>
      <c r="F594" s="1"/>
      <c r="G594" s="1"/>
      <c r="H594"/>
    </row>
    <row r="595" spans="4:8" x14ac:dyDescent="0.3">
      <c r="D595" s="1"/>
      <c r="E595" s="1"/>
      <c r="F595" s="1"/>
      <c r="G595" s="1"/>
      <c r="H595"/>
    </row>
    <row r="596" spans="4:8" x14ac:dyDescent="0.3">
      <c r="D596" s="1"/>
      <c r="E596" s="1"/>
      <c r="F596" s="1"/>
      <c r="G596" s="1"/>
      <c r="H596"/>
    </row>
    <row r="597" spans="4:8" x14ac:dyDescent="0.3">
      <c r="D597" s="1"/>
      <c r="E597" s="1"/>
      <c r="F597" s="1"/>
      <c r="G597" s="1"/>
      <c r="H597"/>
    </row>
    <row r="598" spans="4:8" x14ac:dyDescent="0.3">
      <c r="D598" s="1"/>
      <c r="E598" s="1"/>
      <c r="F598" s="1"/>
      <c r="G598" s="1"/>
      <c r="H598"/>
    </row>
    <row r="599" spans="4:8" x14ac:dyDescent="0.3">
      <c r="D599" s="1"/>
      <c r="E599" s="1"/>
      <c r="F599" s="1"/>
      <c r="G599" s="1"/>
      <c r="H599"/>
    </row>
    <row r="600" spans="4:8" x14ac:dyDescent="0.3">
      <c r="D600" s="1"/>
      <c r="E600" s="1"/>
      <c r="F600" s="1"/>
      <c r="G600" s="1"/>
      <c r="H600"/>
    </row>
    <row r="601" spans="4:8" x14ac:dyDescent="0.3">
      <c r="D601" s="1"/>
      <c r="E601" s="1"/>
      <c r="F601" s="1"/>
      <c r="G601" s="1"/>
      <c r="H601"/>
    </row>
    <row r="602" spans="4:8" x14ac:dyDescent="0.3">
      <c r="D602" s="1"/>
      <c r="E602" s="1"/>
      <c r="F602" s="1"/>
      <c r="G602" s="1"/>
      <c r="H602"/>
    </row>
    <row r="603" spans="4:8" x14ac:dyDescent="0.3">
      <c r="D603" s="1"/>
      <c r="E603" s="1"/>
      <c r="F603" s="1"/>
      <c r="G603" s="1"/>
      <c r="H603"/>
    </row>
    <row r="604" spans="4:8" x14ac:dyDescent="0.3">
      <c r="D604" s="1"/>
      <c r="E604" s="1"/>
      <c r="F604" s="1"/>
      <c r="G604" s="1"/>
      <c r="H604"/>
    </row>
    <row r="605" spans="4:8" x14ac:dyDescent="0.3">
      <c r="D605" s="1"/>
      <c r="E605" s="1"/>
      <c r="F605" s="1"/>
      <c r="G605" s="1"/>
      <c r="H605"/>
    </row>
    <row r="606" spans="4:8" x14ac:dyDescent="0.3">
      <c r="D606" s="1"/>
      <c r="E606" s="1"/>
      <c r="F606" s="1"/>
      <c r="G606" s="1"/>
      <c r="H606"/>
    </row>
    <row r="607" spans="4:8" x14ac:dyDescent="0.3">
      <c r="D607" s="1"/>
      <c r="E607" s="1"/>
      <c r="F607" s="1"/>
      <c r="G607" s="1"/>
      <c r="H607"/>
    </row>
    <row r="608" spans="4:8" x14ac:dyDescent="0.3">
      <c r="D608" s="1"/>
      <c r="E608" s="1"/>
      <c r="F608" s="1"/>
      <c r="G608" s="1"/>
      <c r="H608"/>
    </row>
    <row r="609" spans="4:8" x14ac:dyDescent="0.3">
      <c r="D609" s="1"/>
      <c r="E609" s="1"/>
      <c r="F609" s="1"/>
      <c r="G609" s="1"/>
      <c r="H609"/>
    </row>
    <row r="610" spans="4:8" x14ac:dyDescent="0.3">
      <c r="D610" s="1"/>
      <c r="E610" s="1"/>
      <c r="F610" s="1"/>
      <c r="G610" s="1"/>
      <c r="H610"/>
    </row>
    <row r="611" spans="4:8" x14ac:dyDescent="0.3">
      <c r="D611" s="1"/>
      <c r="E611" s="1"/>
      <c r="F611" s="1"/>
      <c r="G611" s="1"/>
      <c r="H611"/>
    </row>
    <row r="612" spans="4:8" x14ac:dyDescent="0.3">
      <c r="D612" s="1"/>
      <c r="E612" s="1"/>
      <c r="F612" s="1"/>
      <c r="G612" s="1"/>
      <c r="H612"/>
    </row>
    <row r="613" spans="4:8" x14ac:dyDescent="0.3">
      <c r="D613" s="1"/>
      <c r="E613" s="1"/>
      <c r="F613" s="1"/>
      <c r="G613" s="1"/>
      <c r="H613"/>
    </row>
    <row r="614" spans="4:8" x14ac:dyDescent="0.3">
      <c r="D614" s="1"/>
      <c r="E614" s="1"/>
      <c r="F614" s="1"/>
      <c r="G614" s="1"/>
      <c r="H614"/>
    </row>
    <row r="615" spans="4:8" x14ac:dyDescent="0.3">
      <c r="D615" s="1"/>
      <c r="E615" s="1"/>
      <c r="F615" s="1"/>
      <c r="G615" s="1"/>
      <c r="H615"/>
    </row>
    <row r="616" spans="4:8" x14ac:dyDescent="0.3">
      <c r="D616" s="1"/>
      <c r="E616" s="1"/>
      <c r="F616" s="1"/>
      <c r="G616" s="1"/>
      <c r="H616"/>
    </row>
    <row r="617" spans="4:8" x14ac:dyDescent="0.3">
      <c r="D617" s="1"/>
      <c r="E617" s="1"/>
      <c r="F617" s="1"/>
      <c r="G617" s="1"/>
      <c r="H617"/>
    </row>
    <row r="618" spans="4:8" x14ac:dyDescent="0.3">
      <c r="D618" s="1"/>
      <c r="E618" s="1"/>
      <c r="F618" s="1"/>
      <c r="G618" s="1"/>
      <c r="H618"/>
    </row>
    <row r="619" spans="4:8" x14ac:dyDescent="0.3">
      <c r="D619" s="1"/>
      <c r="E619" s="1"/>
      <c r="F619" s="1"/>
      <c r="G619" s="1"/>
      <c r="H619"/>
    </row>
    <row r="620" spans="4:8" x14ac:dyDescent="0.3">
      <c r="D620" s="1"/>
      <c r="E620" s="1"/>
      <c r="F620" s="1"/>
      <c r="G620" s="1"/>
      <c r="H620"/>
    </row>
    <row r="621" spans="4:8" x14ac:dyDescent="0.3">
      <c r="D621" s="1"/>
      <c r="E621" s="1"/>
      <c r="F621" s="1"/>
      <c r="G621" s="1"/>
      <c r="H621"/>
    </row>
    <row r="622" spans="4:8" x14ac:dyDescent="0.3">
      <c r="D622" s="1"/>
      <c r="E622" s="1"/>
      <c r="F622" s="1"/>
      <c r="G622" s="1"/>
      <c r="H622"/>
    </row>
    <row r="623" spans="4:8" x14ac:dyDescent="0.3">
      <c r="D623" s="1"/>
      <c r="E623" s="1"/>
      <c r="F623" s="1"/>
      <c r="G623" s="1"/>
      <c r="H623"/>
    </row>
    <row r="624" spans="4:8" x14ac:dyDescent="0.3">
      <c r="D624" s="1"/>
      <c r="E624" s="1"/>
      <c r="F624" s="1"/>
      <c r="G624" s="1"/>
      <c r="H624"/>
    </row>
    <row r="625" spans="4:8" x14ac:dyDescent="0.3">
      <c r="D625" s="1"/>
      <c r="E625" s="1"/>
      <c r="F625" s="1"/>
      <c r="G625" s="1"/>
      <c r="H625"/>
    </row>
    <row r="626" spans="4:8" x14ac:dyDescent="0.3">
      <c r="D626" s="1"/>
      <c r="E626" s="1"/>
      <c r="F626" s="1"/>
      <c r="G626" s="1"/>
      <c r="H626"/>
    </row>
    <row r="627" spans="4:8" x14ac:dyDescent="0.3">
      <c r="D627" s="1"/>
      <c r="E627" s="1"/>
      <c r="F627" s="1"/>
      <c r="G627" s="1"/>
      <c r="H627"/>
    </row>
    <row r="628" spans="4:8" x14ac:dyDescent="0.3">
      <c r="D628" s="1"/>
      <c r="E628" s="1"/>
      <c r="F628" s="1"/>
      <c r="G628" s="1"/>
      <c r="H628"/>
    </row>
    <row r="629" spans="4:8" x14ac:dyDescent="0.3">
      <c r="D629" s="1"/>
      <c r="E629" s="1"/>
      <c r="F629" s="1"/>
      <c r="G629" s="1"/>
      <c r="H629"/>
    </row>
    <row r="630" spans="4:8" x14ac:dyDescent="0.3">
      <c r="D630" s="1"/>
      <c r="E630" s="1"/>
      <c r="F630" s="1"/>
      <c r="G630" s="1"/>
      <c r="H630"/>
    </row>
    <row r="631" spans="4:8" x14ac:dyDescent="0.3">
      <c r="D631" s="1"/>
      <c r="E631" s="1"/>
      <c r="F631" s="1"/>
      <c r="G631" s="1"/>
      <c r="H631"/>
    </row>
    <row r="632" spans="4:8" x14ac:dyDescent="0.3">
      <c r="D632" s="1"/>
      <c r="E632" s="1"/>
      <c r="F632" s="1"/>
      <c r="G632" s="1"/>
      <c r="H632"/>
    </row>
    <row r="633" spans="4:8" x14ac:dyDescent="0.3">
      <c r="D633" s="1"/>
      <c r="E633" s="1"/>
      <c r="F633" s="1"/>
      <c r="G633" s="1"/>
      <c r="H633"/>
    </row>
    <row r="634" spans="4:8" x14ac:dyDescent="0.3">
      <c r="D634" s="1"/>
      <c r="E634" s="1"/>
      <c r="F634" s="1"/>
      <c r="G634" s="1"/>
      <c r="H634"/>
    </row>
    <row r="635" spans="4:8" x14ac:dyDescent="0.3">
      <c r="D635" s="1"/>
      <c r="E635" s="1"/>
      <c r="F635" s="1"/>
      <c r="G635" s="1"/>
      <c r="H635"/>
    </row>
    <row r="636" spans="4:8" x14ac:dyDescent="0.3">
      <c r="D636" s="1"/>
      <c r="E636" s="1"/>
      <c r="F636" s="1"/>
      <c r="G636" s="1"/>
      <c r="H636"/>
    </row>
    <row r="637" spans="4:8" x14ac:dyDescent="0.3">
      <c r="D637" s="1"/>
      <c r="E637" s="1"/>
      <c r="F637" s="1"/>
      <c r="G637" s="1"/>
      <c r="H637"/>
    </row>
    <row r="638" spans="4:8" x14ac:dyDescent="0.3">
      <c r="D638" s="1"/>
      <c r="E638" s="1"/>
      <c r="F638" s="1"/>
      <c r="G638" s="1"/>
      <c r="H638"/>
    </row>
    <row r="639" spans="4:8" x14ac:dyDescent="0.3">
      <c r="D639" s="1"/>
      <c r="E639" s="1"/>
      <c r="F639" s="1"/>
      <c r="G639" s="1"/>
      <c r="H639"/>
    </row>
    <row r="640" spans="4:8" x14ac:dyDescent="0.3">
      <c r="D640" s="1"/>
      <c r="E640" s="1"/>
      <c r="F640" s="1"/>
      <c r="G640" s="1"/>
      <c r="H640"/>
    </row>
    <row r="641" spans="4:8" x14ac:dyDescent="0.3">
      <c r="D641" s="1"/>
      <c r="E641" s="1"/>
      <c r="F641" s="1"/>
      <c r="G641" s="1"/>
      <c r="H641"/>
    </row>
    <row r="642" spans="4:8" x14ac:dyDescent="0.3">
      <c r="D642" s="1"/>
      <c r="E642" s="1"/>
      <c r="F642" s="1"/>
      <c r="G642" s="1"/>
      <c r="H642"/>
    </row>
    <row r="643" spans="4:8" x14ac:dyDescent="0.3">
      <c r="D643" s="1"/>
      <c r="E643" s="1"/>
      <c r="F643" s="1"/>
      <c r="G643" s="1"/>
      <c r="H643"/>
    </row>
    <row r="644" spans="4:8" x14ac:dyDescent="0.3">
      <c r="D644" s="1"/>
      <c r="E644" s="1"/>
      <c r="F644" s="1"/>
      <c r="G644" s="1"/>
      <c r="H644"/>
    </row>
    <row r="645" spans="4:8" x14ac:dyDescent="0.3">
      <c r="D645" s="1"/>
      <c r="E645" s="1"/>
      <c r="F645" s="1"/>
      <c r="G645" s="1"/>
      <c r="H645"/>
    </row>
    <row r="646" spans="4:8" x14ac:dyDescent="0.3">
      <c r="D646" s="1"/>
      <c r="E646" s="1"/>
      <c r="F646" s="1"/>
      <c r="G646" s="1"/>
      <c r="H646"/>
    </row>
    <row r="647" spans="4:8" x14ac:dyDescent="0.3">
      <c r="D647" s="1"/>
      <c r="E647" s="1"/>
      <c r="F647" s="1"/>
      <c r="G647" s="1"/>
      <c r="H647"/>
    </row>
    <row r="648" spans="4:8" x14ac:dyDescent="0.3">
      <c r="D648" s="1"/>
      <c r="E648" s="1"/>
      <c r="F648" s="1"/>
      <c r="G648" s="1"/>
      <c r="H648"/>
    </row>
    <row r="649" spans="4:8" x14ac:dyDescent="0.3">
      <c r="D649" s="1"/>
      <c r="E649" s="1"/>
      <c r="F649" s="1"/>
      <c r="G649" s="1"/>
      <c r="H649"/>
    </row>
    <row r="650" spans="4:8" x14ac:dyDescent="0.3">
      <c r="D650" s="1"/>
      <c r="E650" s="1"/>
      <c r="F650" s="1"/>
      <c r="G650" s="1"/>
      <c r="H650"/>
    </row>
    <row r="651" spans="4:8" x14ac:dyDescent="0.3">
      <c r="D651" s="1"/>
      <c r="E651" s="1"/>
      <c r="F651" s="1"/>
      <c r="G651" s="1"/>
      <c r="H651"/>
    </row>
    <row r="652" spans="4:8" x14ac:dyDescent="0.3">
      <c r="D652" s="1"/>
      <c r="E652" s="1"/>
      <c r="F652" s="1"/>
      <c r="G652" s="1"/>
      <c r="H652"/>
    </row>
    <row r="653" spans="4:8" x14ac:dyDescent="0.3">
      <c r="D653" s="1"/>
      <c r="E653" s="1"/>
      <c r="F653" s="1"/>
      <c r="G653" s="1"/>
      <c r="H653"/>
    </row>
    <row r="654" spans="4:8" x14ac:dyDescent="0.3">
      <c r="D654" s="1"/>
      <c r="E654" s="1"/>
      <c r="F654" s="1"/>
      <c r="G654" s="1"/>
      <c r="H654"/>
    </row>
    <row r="655" spans="4:8" x14ac:dyDescent="0.3">
      <c r="D655" s="1"/>
      <c r="E655" s="1"/>
      <c r="F655" s="1"/>
      <c r="G655" s="1"/>
      <c r="H655"/>
    </row>
    <row r="656" spans="4:8" x14ac:dyDescent="0.3">
      <c r="D656" s="1"/>
      <c r="E656" s="1"/>
      <c r="F656" s="1"/>
      <c r="G656" s="1"/>
      <c r="H656"/>
    </row>
    <row r="657" spans="4:8" x14ac:dyDescent="0.3">
      <c r="D657" s="1"/>
      <c r="E657" s="1"/>
      <c r="F657" s="1"/>
      <c r="G657" s="1"/>
      <c r="H657"/>
    </row>
    <row r="658" spans="4:8" x14ac:dyDescent="0.3">
      <c r="D658" s="1"/>
      <c r="E658" s="1"/>
      <c r="F658" s="1"/>
      <c r="G658" s="1"/>
      <c r="H658"/>
    </row>
    <row r="659" spans="4:8" x14ac:dyDescent="0.3">
      <c r="D659" s="1"/>
      <c r="E659" s="1"/>
      <c r="F659" s="1"/>
      <c r="G659" s="1"/>
      <c r="H659"/>
    </row>
    <row r="660" spans="4:8" x14ac:dyDescent="0.3">
      <c r="D660" s="1"/>
      <c r="E660" s="1"/>
      <c r="F660" s="1"/>
      <c r="G660" s="1"/>
      <c r="H660"/>
    </row>
    <row r="661" spans="4:8" x14ac:dyDescent="0.3">
      <c r="D661" s="1"/>
      <c r="E661" s="1"/>
      <c r="F661" s="1"/>
      <c r="G661" s="1"/>
      <c r="H661"/>
    </row>
    <row r="662" spans="4:8" x14ac:dyDescent="0.3">
      <c r="D662" s="1"/>
      <c r="E662" s="1"/>
      <c r="F662" s="1"/>
      <c r="G662" s="1"/>
      <c r="H662"/>
    </row>
    <row r="663" spans="4:8" x14ac:dyDescent="0.3">
      <c r="D663" s="1"/>
      <c r="E663" s="1"/>
      <c r="F663" s="1"/>
      <c r="G663" s="1"/>
      <c r="H663"/>
    </row>
    <row r="664" spans="4:8" x14ac:dyDescent="0.3">
      <c r="D664" s="1"/>
      <c r="E664" s="1"/>
      <c r="F664" s="1"/>
      <c r="G664" s="1"/>
      <c r="H664"/>
    </row>
    <row r="665" spans="4:8" x14ac:dyDescent="0.3">
      <c r="D665" s="1"/>
      <c r="E665" s="1"/>
      <c r="F665" s="1"/>
      <c r="G665" s="1"/>
      <c r="H665"/>
    </row>
    <row r="666" spans="4:8" x14ac:dyDescent="0.3">
      <c r="D666" s="1"/>
      <c r="E666" s="1"/>
      <c r="F666" s="1"/>
      <c r="G666" s="1"/>
      <c r="H666"/>
    </row>
    <row r="667" spans="4:8" x14ac:dyDescent="0.3">
      <c r="D667" s="1"/>
      <c r="E667" s="1"/>
      <c r="F667" s="1"/>
      <c r="G667" s="1"/>
      <c r="H667"/>
    </row>
    <row r="668" spans="4:8" x14ac:dyDescent="0.3">
      <c r="D668" s="1"/>
      <c r="E668" s="1"/>
      <c r="F668" s="1"/>
      <c r="G668" s="1"/>
      <c r="H668"/>
    </row>
    <row r="669" spans="4:8" x14ac:dyDescent="0.3">
      <c r="D669" s="1"/>
      <c r="E669" s="1"/>
      <c r="F669" s="1"/>
      <c r="G669" s="1"/>
      <c r="H669"/>
    </row>
    <row r="670" spans="4:8" x14ac:dyDescent="0.3">
      <c r="D670" s="1"/>
      <c r="E670" s="1"/>
      <c r="F670" s="1"/>
      <c r="G670" s="1"/>
      <c r="H670"/>
    </row>
    <row r="671" spans="4:8" x14ac:dyDescent="0.3">
      <c r="D671" s="1"/>
      <c r="E671" s="1"/>
      <c r="F671" s="1"/>
      <c r="G671" s="1"/>
      <c r="H671"/>
    </row>
    <row r="672" spans="4:8" x14ac:dyDescent="0.3">
      <c r="D672" s="1"/>
      <c r="E672" s="1"/>
      <c r="F672" s="1"/>
      <c r="G672" s="1"/>
      <c r="H672"/>
    </row>
    <row r="673" spans="4:8" x14ac:dyDescent="0.3">
      <c r="D673" s="1"/>
      <c r="E673" s="1"/>
      <c r="F673" s="1"/>
      <c r="G673" s="1"/>
      <c r="H673"/>
    </row>
    <row r="674" spans="4:8" x14ac:dyDescent="0.3">
      <c r="D674" s="1"/>
      <c r="E674" s="1"/>
      <c r="F674" s="1"/>
      <c r="G674" s="1"/>
      <c r="H674"/>
    </row>
    <row r="675" spans="4:8" x14ac:dyDescent="0.3">
      <c r="D675" s="1"/>
      <c r="E675" s="1"/>
      <c r="F675" s="1"/>
      <c r="G675" s="1"/>
      <c r="H675"/>
    </row>
    <row r="676" spans="4:8" x14ac:dyDescent="0.3">
      <c r="D676" s="1"/>
      <c r="E676" s="1"/>
      <c r="F676" s="1"/>
      <c r="G676" s="1"/>
      <c r="H676"/>
    </row>
    <row r="677" spans="4:8" x14ac:dyDescent="0.3">
      <c r="D677" s="1"/>
      <c r="E677" s="1"/>
      <c r="F677" s="1"/>
      <c r="G677" s="1"/>
      <c r="H677"/>
    </row>
    <row r="678" spans="4:8" x14ac:dyDescent="0.3">
      <c r="D678" s="1"/>
      <c r="E678" s="1"/>
      <c r="F678" s="1"/>
      <c r="G678" s="1"/>
      <c r="H678"/>
    </row>
    <row r="679" spans="4:8" x14ac:dyDescent="0.3">
      <c r="D679" s="1"/>
      <c r="E679" s="1"/>
      <c r="F679" s="1"/>
      <c r="G679" s="1"/>
      <c r="H679"/>
    </row>
    <row r="680" spans="4:8" x14ac:dyDescent="0.3">
      <c r="D680" s="1"/>
      <c r="E680" s="1"/>
      <c r="F680" s="1"/>
      <c r="G680" s="1"/>
      <c r="H680"/>
    </row>
    <row r="681" spans="4:8" x14ac:dyDescent="0.3">
      <c r="D681" s="1"/>
      <c r="E681" s="1"/>
      <c r="F681" s="1"/>
      <c r="G681" s="1"/>
      <c r="H681"/>
    </row>
    <row r="682" spans="4:8" x14ac:dyDescent="0.3">
      <c r="D682" s="1"/>
      <c r="E682" s="1"/>
      <c r="F682" s="1"/>
      <c r="G682" s="1"/>
      <c r="H682"/>
    </row>
    <row r="683" spans="4:8" x14ac:dyDescent="0.3">
      <c r="D683" s="1"/>
      <c r="E683" s="1"/>
      <c r="F683" s="1"/>
      <c r="G683" s="1"/>
      <c r="H683"/>
    </row>
    <row r="684" spans="4:8" x14ac:dyDescent="0.3">
      <c r="D684" s="1"/>
      <c r="E684" s="1"/>
      <c r="F684" s="1"/>
      <c r="G684" s="1"/>
      <c r="H684"/>
    </row>
    <row r="685" spans="4:8" x14ac:dyDescent="0.3">
      <c r="D685" s="1"/>
      <c r="E685" s="1"/>
      <c r="F685" s="1"/>
      <c r="G685" s="1"/>
      <c r="H685"/>
    </row>
    <row r="686" spans="4:8" x14ac:dyDescent="0.3">
      <c r="D686" s="1"/>
      <c r="E686" s="1"/>
      <c r="F686" s="1"/>
      <c r="G686" s="1"/>
      <c r="H686"/>
    </row>
    <row r="687" spans="4:8" x14ac:dyDescent="0.3">
      <c r="D687" s="1"/>
      <c r="E687" s="1"/>
      <c r="F687" s="1"/>
      <c r="G687" s="1"/>
      <c r="H687"/>
    </row>
    <row r="688" spans="4:8" x14ac:dyDescent="0.3">
      <c r="D688" s="1"/>
      <c r="E688" s="1"/>
      <c r="F688" s="1"/>
      <c r="G688" s="1"/>
      <c r="H688"/>
    </row>
    <row r="689" spans="4:8" x14ac:dyDescent="0.3">
      <c r="D689" s="1"/>
      <c r="E689" s="1"/>
      <c r="F689" s="1"/>
      <c r="G689" s="1"/>
      <c r="H689"/>
    </row>
    <row r="690" spans="4:8" x14ac:dyDescent="0.3">
      <c r="D690" s="1"/>
      <c r="E690" s="1"/>
      <c r="F690" s="1"/>
      <c r="G690" s="1"/>
      <c r="H690"/>
    </row>
    <row r="691" spans="4:8" x14ac:dyDescent="0.3">
      <c r="D691" s="1"/>
      <c r="E691" s="1"/>
      <c r="F691" s="1"/>
      <c r="G691" s="1"/>
      <c r="H691"/>
    </row>
    <row r="692" spans="4:8" x14ac:dyDescent="0.3">
      <c r="D692" s="1"/>
      <c r="E692" s="1"/>
      <c r="F692" s="1"/>
      <c r="G692" s="1"/>
      <c r="H692"/>
    </row>
    <row r="693" spans="4:8" x14ac:dyDescent="0.3">
      <c r="D693" s="1"/>
      <c r="E693" s="1"/>
      <c r="F693" s="1"/>
      <c r="G693" s="1"/>
      <c r="H693"/>
    </row>
    <row r="694" spans="4:8" x14ac:dyDescent="0.3">
      <c r="D694" s="1"/>
      <c r="E694" s="1"/>
      <c r="F694" s="1"/>
      <c r="G694" s="1"/>
      <c r="H694"/>
    </row>
    <row r="695" spans="4:8" x14ac:dyDescent="0.3">
      <c r="D695" s="1"/>
      <c r="E695" s="1"/>
      <c r="F695" s="1"/>
      <c r="G695" s="1"/>
      <c r="H695"/>
    </row>
    <row r="696" spans="4:8" x14ac:dyDescent="0.3">
      <c r="D696" s="1"/>
      <c r="E696" s="1"/>
      <c r="F696" s="1"/>
      <c r="G696" s="1"/>
      <c r="H696"/>
    </row>
    <row r="697" spans="4:8" x14ac:dyDescent="0.3">
      <c r="D697" s="1"/>
      <c r="E697" s="1"/>
      <c r="F697" s="1"/>
      <c r="G697" s="1"/>
      <c r="H697"/>
    </row>
    <row r="698" spans="4:8" x14ac:dyDescent="0.3">
      <c r="D698" s="1"/>
      <c r="E698" s="1"/>
      <c r="F698" s="1"/>
      <c r="G698" s="1"/>
      <c r="H698"/>
    </row>
    <row r="699" spans="4:8" x14ac:dyDescent="0.3">
      <c r="D699" s="1"/>
      <c r="E699" s="1"/>
      <c r="F699" s="1"/>
      <c r="G699" s="1"/>
      <c r="H699"/>
    </row>
    <row r="700" spans="4:8" x14ac:dyDescent="0.3">
      <c r="D700" s="1"/>
      <c r="E700" s="1"/>
      <c r="F700" s="1"/>
      <c r="G700" s="1"/>
      <c r="H700"/>
    </row>
    <row r="701" spans="4:8" x14ac:dyDescent="0.3">
      <c r="D701" s="1"/>
      <c r="E701" s="1"/>
      <c r="F701" s="1"/>
      <c r="G701" s="1"/>
      <c r="H701"/>
    </row>
    <row r="702" spans="4:8" x14ac:dyDescent="0.3">
      <c r="D702" s="1"/>
      <c r="E702" s="1"/>
      <c r="F702" s="1"/>
      <c r="G702" s="1"/>
      <c r="H702"/>
    </row>
    <row r="703" spans="4:8" x14ac:dyDescent="0.3">
      <c r="D703" s="1"/>
      <c r="E703" s="1"/>
      <c r="F703" s="1"/>
      <c r="G703" s="1"/>
      <c r="H703"/>
    </row>
    <row r="704" spans="4:8" x14ac:dyDescent="0.3">
      <c r="D704" s="1"/>
      <c r="E704" s="1"/>
      <c r="F704" s="1"/>
      <c r="G704" s="1"/>
      <c r="H704"/>
    </row>
    <row r="705" spans="4:8" x14ac:dyDescent="0.3">
      <c r="D705" s="1"/>
      <c r="E705" s="1"/>
      <c r="F705" s="1"/>
      <c r="G705" s="1"/>
      <c r="H705"/>
    </row>
    <row r="706" spans="4:8" x14ac:dyDescent="0.3">
      <c r="D706" s="1"/>
      <c r="E706" s="1"/>
      <c r="F706" s="1"/>
      <c r="G706" s="1"/>
      <c r="H706"/>
    </row>
    <row r="707" spans="4:8" x14ac:dyDescent="0.3">
      <c r="D707" s="1"/>
      <c r="E707" s="1"/>
      <c r="F707" s="1"/>
      <c r="G707" s="1"/>
      <c r="H707"/>
    </row>
    <row r="708" spans="4:8" x14ac:dyDescent="0.3">
      <c r="D708" s="1"/>
      <c r="E708" s="1"/>
      <c r="F708" s="1"/>
      <c r="G708" s="1"/>
      <c r="H708"/>
    </row>
    <row r="709" spans="4:8" x14ac:dyDescent="0.3">
      <c r="D709" s="1"/>
      <c r="E709" s="1"/>
      <c r="F709" s="1"/>
      <c r="G709" s="1"/>
      <c r="H709"/>
    </row>
    <row r="710" spans="4:8" x14ac:dyDescent="0.3">
      <c r="D710" s="1"/>
      <c r="E710" s="1"/>
      <c r="F710" s="1"/>
      <c r="G710" s="1"/>
      <c r="H710"/>
    </row>
    <row r="711" spans="4:8" x14ac:dyDescent="0.3">
      <c r="D711" s="1"/>
      <c r="E711" s="1"/>
      <c r="F711" s="1"/>
      <c r="G711" s="1"/>
      <c r="H711"/>
    </row>
    <row r="712" spans="4:8" x14ac:dyDescent="0.3">
      <c r="D712" s="1"/>
      <c r="E712" s="1"/>
      <c r="F712" s="1"/>
      <c r="G712" s="1"/>
      <c r="H712"/>
    </row>
    <row r="713" spans="4:8" x14ac:dyDescent="0.3">
      <c r="D713" s="1"/>
      <c r="E713" s="1"/>
      <c r="F713" s="1"/>
      <c r="G713" s="1"/>
      <c r="H713"/>
    </row>
    <row r="714" spans="4:8" x14ac:dyDescent="0.3">
      <c r="D714" s="1"/>
      <c r="E714" s="1"/>
      <c r="F714" s="1"/>
      <c r="G714" s="1"/>
      <c r="H714"/>
    </row>
    <row r="715" spans="4:8" x14ac:dyDescent="0.3">
      <c r="D715" s="1"/>
      <c r="E715" s="1"/>
      <c r="F715" s="1"/>
      <c r="G715" s="1"/>
      <c r="H715"/>
    </row>
    <row r="716" spans="4:8" x14ac:dyDescent="0.3">
      <c r="D716" s="1"/>
      <c r="E716" s="1"/>
      <c r="F716" s="1"/>
      <c r="G716" s="1"/>
      <c r="H716"/>
    </row>
    <row r="717" spans="4:8" x14ac:dyDescent="0.3">
      <c r="D717" s="1"/>
      <c r="E717" s="1"/>
      <c r="F717" s="1"/>
      <c r="G717" s="1"/>
      <c r="H717"/>
    </row>
    <row r="718" spans="4:8" x14ac:dyDescent="0.3">
      <c r="D718" s="1"/>
      <c r="E718" s="1"/>
      <c r="F718" s="1"/>
      <c r="G718" s="1"/>
      <c r="H718"/>
    </row>
    <row r="719" spans="4:8" x14ac:dyDescent="0.3">
      <c r="D719" s="1"/>
      <c r="E719" s="1"/>
      <c r="F719" s="1"/>
      <c r="G719" s="1"/>
      <c r="H719"/>
    </row>
    <row r="720" spans="4:8" x14ac:dyDescent="0.3">
      <c r="D720" s="1"/>
      <c r="E720" s="1"/>
      <c r="F720" s="1"/>
      <c r="G720" s="1"/>
      <c r="H720"/>
    </row>
    <row r="721" spans="4:8" x14ac:dyDescent="0.3">
      <c r="D721" s="1"/>
      <c r="E721" s="1"/>
      <c r="F721" s="1"/>
      <c r="G721" s="1"/>
      <c r="H721"/>
    </row>
    <row r="722" spans="4:8" x14ac:dyDescent="0.3">
      <c r="D722" s="1"/>
      <c r="E722" s="1"/>
      <c r="F722" s="1"/>
      <c r="G722" s="1"/>
      <c r="H722"/>
    </row>
    <row r="723" spans="4:8" x14ac:dyDescent="0.3">
      <c r="D723" s="1"/>
      <c r="E723" s="1"/>
      <c r="F723" s="1"/>
      <c r="G723" s="1"/>
      <c r="H723"/>
    </row>
    <row r="724" spans="4:8" x14ac:dyDescent="0.3">
      <c r="D724" s="1"/>
      <c r="E724" s="1"/>
      <c r="F724" s="1"/>
      <c r="G724" s="1"/>
      <c r="H724"/>
    </row>
    <row r="725" spans="4:8" x14ac:dyDescent="0.3">
      <c r="D725" s="1"/>
      <c r="E725" s="1"/>
      <c r="F725" s="1"/>
      <c r="G725" s="1"/>
      <c r="H725"/>
    </row>
    <row r="726" spans="4:8" x14ac:dyDescent="0.3">
      <c r="D726" s="1"/>
      <c r="E726" s="1"/>
      <c r="F726" s="1"/>
      <c r="G726" s="1"/>
      <c r="H726"/>
    </row>
    <row r="727" spans="4:8" x14ac:dyDescent="0.3">
      <c r="D727" s="1"/>
      <c r="E727" s="1"/>
      <c r="F727" s="1"/>
      <c r="G727" s="1"/>
      <c r="H727"/>
    </row>
    <row r="728" spans="4:8" x14ac:dyDescent="0.3">
      <c r="D728" s="1"/>
      <c r="E728" s="1"/>
      <c r="F728" s="1"/>
      <c r="G728" s="1"/>
      <c r="H728"/>
    </row>
    <row r="729" spans="4:8" x14ac:dyDescent="0.3">
      <c r="D729" s="1"/>
      <c r="E729" s="1"/>
      <c r="F729" s="1"/>
      <c r="G729" s="1"/>
      <c r="H729"/>
    </row>
    <row r="730" spans="4:8" x14ac:dyDescent="0.3">
      <c r="D730" s="1"/>
      <c r="E730" s="1"/>
      <c r="F730" s="1"/>
      <c r="G730" s="1"/>
      <c r="H730"/>
    </row>
    <row r="731" spans="4:8" x14ac:dyDescent="0.3">
      <c r="D731" s="1"/>
      <c r="E731" s="1"/>
      <c r="F731" s="1"/>
      <c r="G731" s="1"/>
      <c r="H731"/>
    </row>
    <row r="732" spans="4:8" x14ac:dyDescent="0.3">
      <c r="D732" s="1"/>
      <c r="E732" s="1"/>
      <c r="F732" s="1"/>
      <c r="G732" s="1"/>
      <c r="H732"/>
    </row>
    <row r="733" spans="4:8" x14ac:dyDescent="0.3">
      <c r="D733" s="1"/>
      <c r="E733" s="1"/>
      <c r="F733" s="1"/>
      <c r="G733" s="1"/>
      <c r="H733"/>
    </row>
    <row r="734" spans="4:8" x14ac:dyDescent="0.3">
      <c r="D734" s="1"/>
      <c r="E734" s="1"/>
      <c r="F734" s="1"/>
      <c r="G734" s="1"/>
      <c r="H734"/>
    </row>
    <row r="735" spans="4:8" x14ac:dyDescent="0.3">
      <c r="D735" s="1"/>
      <c r="E735" s="1"/>
      <c r="F735" s="1"/>
      <c r="G735" s="1"/>
      <c r="H735"/>
    </row>
    <row r="736" spans="4:8" x14ac:dyDescent="0.3">
      <c r="D736" s="1"/>
      <c r="E736" s="1"/>
      <c r="F736" s="1"/>
      <c r="G736" s="1"/>
      <c r="H736"/>
    </row>
    <row r="737" spans="4:8" x14ac:dyDescent="0.3">
      <c r="D737" s="1"/>
      <c r="E737" s="1"/>
      <c r="F737" s="1"/>
      <c r="G737" s="1"/>
      <c r="H737"/>
    </row>
    <row r="738" spans="4:8" x14ac:dyDescent="0.3">
      <c r="D738" s="1"/>
      <c r="E738" s="1"/>
      <c r="F738" s="1"/>
      <c r="G738" s="1"/>
      <c r="H738"/>
    </row>
    <row r="739" spans="4:8" x14ac:dyDescent="0.3">
      <c r="D739" s="1"/>
      <c r="E739" s="1"/>
      <c r="F739" s="1"/>
      <c r="G739" s="1"/>
      <c r="H739"/>
    </row>
    <row r="740" spans="4:8" x14ac:dyDescent="0.3">
      <c r="D740" s="1"/>
      <c r="E740" s="1"/>
      <c r="F740" s="1"/>
      <c r="G740" s="1"/>
      <c r="H740"/>
    </row>
    <row r="741" spans="4:8" x14ac:dyDescent="0.3">
      <c r="D741" s="1"/>
      <c r="E741" s="1"/>
      <c r="F741" s="1"/>
      <c r="G741" s="1"/>
      <c r="H741"/>
    </row>
    <row r="742" spans="4:8" x14ac:dyDescent="0.3">
      <c r="D742" s="1"/>
      <c r="E742" s="1"/>
      <c r="F742" s="1"/>
      <c r="G742" s="1"/>
      <c r="H742"/>
    </row>
    <row r="743" spans="4:8" x14ac:dyDescent="0.3">
      <c r="D743" s="1"/>
      <c r="E743" s="1"/>
      <c r="F743" s="1"/>
      <c r="G743" s="1"/>
      <c r="H743"/>
    </row>
    <row r="744" spans="4:8" x14ac:dyDescent="0.3">
      <c r="D744" s="1"/>
      <c r="E744" s="1"/>
      <c r="F744" s="1"/>
      <c r="G744" s="1"/>
      <c r="H744"/>
    </row>
    <row r="745" spans="4:8" x14ac:dyDescent="0.3">
      <c r="D745" s="1"/>
      <c r="E745" s="1"/>
      <c r="F745" s="1"/>
      <c r="G745" s="1"/>
      <c r="H745"/>
    </row>
    <row r="746" spans="4:8" x14ac:dyDescent="0.3">
      <c r="D746" s="1"/>
      <c r="E746" s="1"/>
      <c r="F746" s="1"/>
      <c r="G746" s="1"/>
      <c r="H746"/>
    </row>
    <row r="747" spans="4:8" x14ac:dyDescent="0.3">
      <c r="D747" s="1"/>
      <c r="E747" s="1"/>
      <c r="F747" s="1"/>
      <c r="G747" s="1"/>
      <c r="H747"/>
    </row>
    <row r="748" spans="4:8" x14ac:dyDescent="0.3">
      <c r="D748" s="1"/>
      <c r="E748" s="1"/>
      <c r="F748" s="1"/>
      <c r="G748" s="1"/>
      <c r="H748"/>
    </row>
    <row r="749" spans="4:8" x14ac:dyDescent="0.3">
      <c r="D749" s="1"/>
      <c r="E749" s="1"/>
      <c r="F749" s="1"/>
      <c r="G749" s="1"/>
      <c r="H749"/>
    </row>
    <row r="750" spans="4:8" x14ac:dyDescent="0.3">
      <c r="D750" s="1"/>
      <c r="E750" s="1"/>
      <c r="F750" s="1"/>
      <c r="G750" s="1"/>
      <c r="H750"/>
    </row>
    <row r="751" spans="4:8" x14ac:dyDescent="0.3">
      <c r="D751" s="1"/>
      <c r="E751" s="1"/>
      <c r="F751" s="1"/>
      <c r="G751" s="1"/>
      <c r="H751"/>
    </row>
    <row r="752" spans="4:8" x14ac:dyDescent="0.3">
      <c r="D752" s="1"/>
      <c r="E752" s="1"/>
      <c r="F752" s="1"/>
      <c r="G752" s="1"/>
      <c r="H752"/>
    </row>
    <row r="753" spans="4:8" x14ac:dyDescent="0.3">
      <c r="D753" s="1"/>
      <c r="E753" s="1"/>
      <c r="F753" s="1"/>
      <c r="G753" s="1"/>
      <c r="H753"/>
    </row>
    <row r="754" spans="4:8" x14ac:dyDescent="0.3">
      <c r="D754" s="1"/>
      <c r="E754" s="1"/>
      <c r="F754" s="1"/>
      <c r="G754" s="1"/>
      <c r="H754"/>
    </row>
    <row r="755" spans="4:8" x14ac:dyDescent="0.3">
      <c r="D755" s="1"/>
      <c r="E755" s="1"/>
      <c r="F755" s="1"/>
      <c r="G755" s="1"/>
      <c r="H755"/>
    </row>
    <row r="756" spans="4:8" x14ac:dyDescent="0.3">
      <c r="D756" s="1"/>
      <c r="E756" s="1"/>
      <c r="F756" s="1"/>
      <c r="G756" s="1"/>
      <c r="H756"/>
    </row>
    <row r="757" spans="4:8" x14ac:dyDescent="0.3">
      <c r="D757" s="1"/>
      <c r="E757" s="1"/>
      <c r="F757" s="1"/>
      <c r="G757" s="1"/>
      <c r="H757"/>
    </row>
    <row r="758" spans="4:8" x14ac:dyDescent="0.3">
      <c r="D758" s="1"/>
      <c r="E758" s="1"/>
      <c r="F758" s="1"/>
      <c r="G758" s="1"/>
      <c r="H758"/>
    </row>
    <row r="759" spans="4:8" x14ac:dyDescent="0.3">
      <c r="D759" s="1"/>
      <c r="E759" s="1"/>
      <c r="F759" s="1"/>
      <c r="G759" s="1"/>
      <c r="H759"/>
    </row>
    <row r="760" spans="4:8" x14ac:dyDescent="0.3">
      <c r="D760" s="1"/>
      <c r="E760" s="1"/>
      <c r="F760" s="1"/>
      <c r="G760" s="1"/>
      <c r="H760"/>
    </row>
    <row r="761" spans="4:8" x14ac:dyDescent="0.3">
      <c r="D761" s="1"/>
      <c r="E761" s="1"/>
      <c r="F761" s="1"/>
      <c r="G761" s="1"/>
      <c r="H761"/>
    </row>
    <row r="762" spans="4:8" x14ac:dyDescent="0.3">
      <c r="D762" s="1"/>
      <c r="E762" s="1"/>
      <c r="F762" s="1"/>
      <c r="G762" s="1"/>
      <c r="H762"/>
    </row>
    <row r="763" spans="4:8" x14ac:dyDescent="0.3">
      <c r="D763" s="1"/>
      <c r="E763" s="1"/>
      <c r="F763" s="1"/>
      <c r="G763" s="1"/>
      <c r="H763"/>
    </row>
    <row r="764" spans="4:8" x14ac:dyDescent="0.3">
      <c r="D764" s="1"/>
      <c r="E764" s="1"/>
      <c r="F764" s="1"/>
      <c r="G764" s="1"/>
      <c r="H764"/>
    </row>
    <row r="765" spans="4:8" x14ac:dyDescent="0.3">
      <c r="D765" s="1"/>
      <c r="E765" s="1"/>
      <c r="F765" s="1"/>
      <c r="G765" s="1"/>
      <c r="H765"/>
    </row>
    <row r="766" spans="4:8" x14ac:dyDescent="0.3">
      <c r="D766" s="1"/>
      <c r="E766" s="1"/>
      <c r="F766" s="1"/>
      <c r="G766" s="1"/>
      <c r="H766"/>
    </row>
    <row r="767" spans="4:8" x14ac:dyDescent="0.3">
      <c r="D767" s="1"/>
      <c r="E767" s="1"/>
      <c r="F767" s="1"/>
      <c r="G767" s="1"/>
      <c r="H767"/>
    </row>
    <row r="768" spans="4:8" x14ac:dyDescent="0.3">
      <c r="D768" s="1"/>
      <c r="E768" s="1"/>
      <c r="F768" s="1"/>
      <c r="G768" s="1"/>
      <c r="H768"/>
    </row>
    <row r="769" spans="4:8" x14ac:dyDescent="0.3">
      <c r="D769" s="1"/>
      <c r="E769" s="1"/>
      <c r="F769" s="1"/>
      <c r="G769" s="1"/>
      <c r="H769"/>
    </row>
    <row r="770" spans="4:8" x14ac:dyDescent="0.3">
      <c r="D770" s="1"/>
      <c r="E770" s="1"/>
      <c r="F770" s="1"/>
      <c r="G770" s="1"/>
      <c r="H770"/>
    </row>
    <row r="771" spans="4:8" x14ac:dyDescent="0.3">
      <c r="D771" s="1"/>
      <c r="E771" s="1"/>
      <c r="F771" s="1"/>
      <c r="G771" s="1"/>
      <c r="H771"/>
    </row>
    <row r="772" spans="4:8" x14ac:dyDescent="0.3">
      <c r="D772" s="1"/>
      <c r="E772" s="1"/>
      <c r="F772" s="1"/>
      <c r="G772" s="1"/>
      <c r="H772"/>
    </row>
    <row r="773" spans="4:8" x14ac:dyDescent="0.3">
      <c r="D773" s="1"/>
      <c r="E773" s="1"/>
      <c r="F773" s="1"/>
      <c r="G773" s="1"/>
      <c r="H773"/>
    </row>
    <row r="774" spans="4:8" x14ac:dyDescent="0.3">
      <c r="D774" s="1"/>
      <c r="E774" s="1"/>
      <c r="F774" s="1"/>
      <c r="G774" s="1"/>
      <c r="H774"/>
    </row>
    <row r="775" spans="4:8" x14ac:dyDescent="0.3">
      <c r="D775" s="1"/>
      <c r="E775" s="1"/>
      <c r="F775" s="1"/>
      <c r="G775" s="1"/>
      <c r="H775"/>
    </row>
    <row r="776" spans="4:8" x14ac:dyDescent="0.3">
      <c r="D776" s="1"/>
      <c r="E776" s="1"/>
      <c r="F776" s="1"/>
      <c r="G776" s="1"/>
      <c r="H776"/>
    </row>
    <row r="777" spans="4:8" x14ac:dyDescent="0.3">
      <c r="D777" s="1"/>
      <c r="E777" s="1"/>
      <c r="F777" s="1"/>
      <c r="G777" s="1"/>
      <c r="H777"/>
    </row>
    <row r="778" spans="4:8" x14ac:dyDescent="0.3">
      <c r="D778" s="1"/>
      <c r="E778" s="1"/>
      <c r="F778" s="1"/>
      <c r="G778" s="1"/>
      <c r="H778"/>
    </row>
    <row r="779" spans="4:8" x14ac:dyDescent="0.3">
      <c r="D779" s="1"/>
      <c r="E779" s="1"/>
      <c r="F779" s="1"/>
      <c r="G779" s="1"/>
      <c r="H779"/>
    </row>
    <row r="780" spans="4:8" x14ac:dyDescent="0.3">
      <c r="D780" s="1"/>
      <c r="E780" s="1"/>
      <c r="F780" s="1"/>
      <c r="G780" s="1"/>
      <c r="H780"/>
    </row>
    <row r="781" spans="4:8" x14ac:dyDescent="0.3">
      <c r="D781" s="1"/>
      <c r="E781" s="1"/>
      <c r="F781" s="1"/>
      <c r="G781" s="1"/>
      <c r="H781"/>
    </row>
    <row r="782" spans="4:8" x14ac:dyDescent="0.3">
      <c r="D782" s="1"/>
      <c r="E782" s="1"/>
      <c r="F782" s="1"/>
      <c r="G782" s="1"/>
      <c r="H782"/>
    </row>
    <row r="783" spans="4:8" x14ac:dyDescent="0.3">
      <c r="D783" s="1"/>
      <c r="E783" s="1"/>
      <c r="F783" s="1"/>
      <c r="G783" s="1"/>
      <c r="H783"/>
    </row>
    <row r="784" spans="4:8" x14ac:dyDescent="0.3">
      <c r="D784" s="1"/>
      <c r="E784" s="1"/>
      <c r="F784" s="1"/>
      <c r="G784" s="1"/>
      <c r="H784"/>
    </row>
    <row r="785" spans="4:8" x14ac:dyDescent="0.3">
      <c r="D785" s="1"/>
      <c r="E785" s="1"/>
      <c r="F785" s="1"/>
      <c r="G785" s="1"/>
      <c r="H785"/>
    </row>
    <row r="786" spans="4:8" x14ac:dyDescent="0.3">
      <c r="D786" s="1"/>
      <c r="E786" s="1"/>
      <c r="F786" s="1"/>
      <c r="G786" s="1"/>
      <c r="H786"/>
    </row>
    <row r="787" spans="4:8" x14ac:dyDescent="0.3">
      <c r="D787" s="1"/>
      <c r="E787" s="1"/>
      <c r="F787" s="1"/>
      <c r="G787" s="1"/>
      <c r="H787"/>
    </row>
    <row r="788" spans="4:8" x14ac:dyDescent="0.3">
      <c r="D788" s="1"/>
      <c r="E788" s="1"/>
      <c r="F788" s="1"/>
      <c r="G788" s="1"/>
      <c r="H788"/>
    </row>
    <row r="789" spans="4:8" x14ac:dyDescent="0.3">
      <c r="D789" s="1"/>
      <c r="E789" s="1"/>
      <c r="F789" s="1"/>
      <c r="G789" s="1"/>
      <c r="H789"/>
    </row>
    <row r="790" spans="4:8" x14ac:dyDescent="0.3">
      <c r="D790" s="1"/>
      <c r="E790" s="1"/>
      <c r="F790" s="1"/>
      <c r="G790" s="1"/>
      <c r="H790"/>
    </row>
    <row r="791" spans="4:8" x14ac:dyDescent="0.3">
      <c r="D791" s="1"/>
      <c r="E791" s="1"/>
      <c r="F791" s="1"/>
      <c r="G791" s="1"/>
      <c r="H791"/>
    </row>
    <row r="792" spans="4:8" x14ac:dyDescent="0.3">
      <c r="D792" s="1"/>
      <c r="E792" s="1"/>
      <c r="F792" s="1"/>
      <c r="G792" s="1"/>
      <c r="H792"/>
    </row>
    <row r="793" spans="4:8" x14ac:dyDescent="0.3">
      <c r="D793" s="1"/>
      <c r="E793" s="1"/>
      <c r="F793" s="1"/>
      <c r="G793" s="1"/>
      <c r="H793"/>
    </row>
    <row r="794" spans="4:8" x14ac:dyDescent="0.3">
      <c r="D794" s="1"/>
      <c r="E794" s="1"/>
      <c r="F794" s="1"/>
      <c r="G794" s="1"/>
      <c r="H794"/>
    </row>
    <row r="795" spans="4:8" x14ac:dyDescent="0.3">
      <c r="D795" s="1"/>
      <c r="E795" s="1"/>
      <c r="F795" s="1"/>
      <c r="G795" s="1"/>
      <c r="H795"/>
    </row>
    <row r="796" spans="4:8" x14ac:dyDescent="0.3">
      <c r="D796" s="1"/>
      <c r="E796" s="1"/>
      <c r="F796" s="1"/>
      <c r="G796" s="1"/>
      <c r="H796"/>
    </row>
    <row r="797" spans="4:8" x14ac:dyDescent="0.3">
      <c r="D797" s="1"/>
      <c r="E797" s="1"/>
      <c r="F797" s="1"/>
      <c r="G797" s="1"/>
      <c r="H797"/>
    </row>
    <row r="798" spans="4:8" x14ac:dyDescent="0.3">
      <c r="D798" s="1"/>
      <c r="E798" s="1"/>
      <c r="F798" s="1"/>
      <c r="G798" s="1"/>
      <c r="H798"/>
    </row>
    <row r="799" spans="4:8" x14ac:dyDescent="0.3">
      <c r="D799" s="1"/>
      <c r="E799" s="1"/>
      <c r="F799" s="1"/>
      <c r="G799" s="1"/>
      <c r="H799"/>
    </row>
    <row r="800" spans="4:8" x14ac:dyDescent="0.3">
      <c r="D800" s="1"/>
      <c r="E800" s="1"/>
      <c r="F800" s="1"/>
      <c r="G800" s="1"/>
      <c r="H800"/>
    </row>
    <row r="801" spans="4:8" x14ac:dyDescent="0.3">
      <c r="D801" s="1"/>
      <c r="E801" s="1"/>
      <c r="F801" s="1"/>
      <c r="G801" s="1"/>
      <c r="H801"/>
    </row>
    <row r="802" spans="4:8" x14ac:dyDescent="0.3">
      <c r="D802" s="1"/>
      <c r="E802" s="1"/>
      <c r="F802" s="1"/>
      <c r="G802" s="1"/>
      <c r="H802"/>
    </row>
    <row r="803" spans="4:8" x14ac:dyDescent="0.3">
      <c r="D803" s="1"/>
      <c r="E803" s="1"/>
      <c r="F803" s="1"/>
      <c r="G803" s="1"/>
      <c r="H803"/>
    </row>
    <row r="804" spans="4:8" x14ac:dyDescent="0.3">
      <c r="D804" s="1"/>
      <c r="E804" s="1"/>
      <c r="F804" s="1"/>
      <c r="G804" s="1"/>
      <c r="H804"/>
    </row>
    <row r="805" spans="4:8" x14ac:dyDescent="0.3">
      <c r="D805" s="1"/>
      <c r="E805" s="1"/>
      <c r="F805" s="1"/>
      <c r="G805" s="1"/>
      <c r="H805"/>
    </row>
    <row r="806" spans="4:8" x14ac:dyDescent="0.3">
      <c r="D806" s="1"/>
      <c r="E806" s="1"/>
      <c r="F806" s="1"/>
      <c r="G806" s="1"/>
      <c r="H806"/>
    </row>
    <row r="807" spans="4:8" x14ac:dyDescent="0.3">
      <c r="D807" s="1"/>
      <c r="E807" s="1"/>
      <c r="F807" s="1"/>
      <c r="G807" s="1"/>
      <c r="H807"/>
    </row>
    <row r="808" spans="4:8" x14ac:dyDescent="0.3">
      <c r="D808" s="1"/>
      <c r="E808" s="1"/>
      <c r="F808" s="1"/>
      <c r="G808" s="1"/>
      <c r="H808"/>
    </row>
    <row r="809" spans="4:8" x14ac:dyDescent="0.3">
      <c r="D809" s="1"/>
      <c r="E809" s="1"/>
      <c r="F809" s="1"/>
      <c r="G809" s="1"/>
      <c r="H809"/>
    </row>
    <row r="810" spans="4:8" x14ac:dyDescent="0.3">
      <c r="D810" s="1"/>
      <c r="E810" s="1"/>
      <c r="F810" s="1"/>
      <c r="G810" s="1"/>
      <c r="H810"/>
    </row>
    <row r="811" spans="4:8" x14ac:dyDescent="0.3">
      <c r="D811" s="1"/>
      <c r="E811" s="1"/>
      <c r="F811" s="1"/>
      <c r="G811" s="1"/>
      <c r="H811"/>
    </row>
    <row r="812" spans="4:8" x14ac:dyDescent="0.3">
      <c r="D812" s="1"/>
      <c r="E812" s="1"/>
      <c r="F812" s="1"/>
      <c r="G812" s="1"/>
      <c r="H812"/>
    </row>
    <row r="813" spans="4:8" x14ac:dyDescent="0.3">
      <c r="D813" s="1"/>
      <c r="E813" s="1"/>
      <c r="F813" s="1"/>
      <c r="G813" s="1"/>
      <c r="H813"/>
    </row>
    <row r="814" spans="4:8" x14ac:dyDescent="0.3">
      <c r="D814" s="1"/>
      <c r="E814" s="1"/>
      <c r="F814" s="1"/>
      <c r="G814" s="1"/>
      <c r="H814"/>
    </row>
    <row r="815" spans="4:8" x14ac:dyDescent="0.3">
      <c r="D815" s="1"/>
      <c r="E815" s="1"/>
      <c r="F815" s="1"/>
      <c r="G815" s="1"/>
      <c r="H815"/>
    </row>
    <row r="816" spans="4:8" x14ac:dyDescent="0.3">
      <c r="D816" s="1"/>
      <c r="E816" s="1"/>
      <c r="F816" s="1"/>
      <c r="G816" s="1"/>
      <c r="H816"/>
    </row>
    <row r="817" spans="4:8" x14ac:dyDescent="0.3">
      <c r="D817" s="1"/>
      <c r="E817" s="1"/>
      <c r="F817" s="1"/>
      <c r="G817" s="1"/>
      <c r="H817"/>
    </row>
    <row r="818" spans="4:8" x14ac:dyDescent="0.3">
      <c r="D818" s="1"/>
      <c r="E818" s="1"/>
      <c r="F818" s="1"/>
      <c r="G818" s="1"/>
      <c r="H818"/>
    </row>
    <row r="819" spans="4:8" x14ac:dyDescent="0.3">
      <c r="D819" s="1"/>
      <c r="E819" s="1"/>
      <c r="F819" s="1"/>
      <c r="G819" s="1"/>
      <c r="H819"/>
    </row>
    <row r="820" spans="4:8" x14ac:dyDescent="0.3">
      <c r="D820" s="1"/>
      <c r="E820" s="1"/>
      <c r="F820" s="1"/>
      <c r="G820" s="1"/>
      <c r="H820"/>
    </row>
    <row r="821" spans="4:8" x14ac:dyDescent="0.3">
      <c r="D821" s="1"/>
      <c r="E821" s="1"/>
      <c r="F821" s="1"/>
      <c r="G821" s="1"/>
      <c r="H821"/>
    </row>
    <row r="822" spans="4:8" x14ac:dyDescent="0.3">
      <c r="D822" s="1"/>
      <c r="E822" s="1"/>
      <c r="F822" s="1"/>
      <c r="G822" s="1"/>
      <c r="H822"/>
    </row>
    <row r="823" spans="4:8" x14ac:dyDescent="0.3">
      <c r="D823" s="1"/>
      <c r="E823" s="1"/>
      <c r="F823" s="1"/>
      <c r="G823" s="1"/>
      <c r="H823"/>
    </row>
    <row r="824" spans="4:8" x14ac:dyDescent="0.3">
      <c r="D824" s="1"/>
      <c r="E824" s="1"/>
      <c r="F824" s="1"/>
      <c r="G824" s="1"/>
      <c r="H824"/>
    </row>
    <row r="825" spans="4:8" x14ac:dyDescent="0.3">
      <c r="D825" s="1"/>
      <c r="E825" s="1"/>
      <c r="F825" s="1"/>
      <c r="G825" s="1"/>
      <c r="H825"/>
    </row>
    <row r="826" spans="4:8" x14ac:dyDescent="0.3">
      <c r="D826" s="1"/>
      <c r="E826" s="1"/>
      <c r="F826" s="1"/>
      <c r="G826" s="1"/>
      <c r="H826"/>
    </row>
    <row r="827" spans="4:8" x14ac:dyDescent="0.3">
      <c r="D827" s="1"/>
      <c r="E827" s="1"/>
      <c r="F827" s="1"/>
      <c r="G827" s="1"/>
      <c r="H827"/>
    </row>
    <row r="828" spans="4:8" x14ac:dyDescent="0.3">
      <c r="D828" s="1"/>
      <c r="E828" s="1"/>
      <c r="F828" s="1"/>
      <c r="G828" s="1"/>
      <c r="H828"/>
    </row>
    <row r="829" spans="4:8" x14ac:dyDescent="0.3">
      <c r="D829" s="1"/>
      <c r="E829" s="1"/>
      <c r="F829" s="1"/>
      <c r="G829" s="1"/>
      <c r="H829"/>
    </row>
    <row r="830" spans="4:8" x14ac:dyDescent="0.3">
      <c r="D830" s="1"/>
      <c r="E830" s="1"/>
      <c r="F830" s="1"/>
      <c r="G830" s="1"/>
      <c r="H830"/>
    </row>
    <row r="831" spans="4:8" x14ac:dyDescent="0.3">
      <c r="D831" s="1"/>
      <c r="E831" s="1"/>
      <c r="F831" s="1"/>
      <c r="G831" s="1"/>
      <c r="H831"/>
    </row>
    <row r="832" spans="4:8" x14ac:dyDescent="0.3">
      <c r="D832" s="1"/>
      <c r="E832" s="1"/>
      <c r="F832" s="1"/>
      <c r="G832" s="1"/>
      <c r="H832"/>
    </row>
    <row r="833" spans="4:8" x14ac:dyDescent="0.3">
      <c r="D833" s="1"/>
      <c r="E833" s="1"/>
      <c r="F833" s="1"/>
      <c r="G833" s="1"/>
      <c r="H833"/>
    </row>
    <row r="834" spans="4:8" x14ac:dyDescent="0.3">
      <c r="D834" s="1"/>
      <c r="E834" s="1"/>
      <c r="F834" s="1"/>
      <c r="G834" s="1"/>
      <c r="H834"/>
    </row>
    <row r="835" spans="4:8" x14ac:dyDescent="0.3">
      <c r="D835" s="1"/>
      <c r="E835" s="1"/>
      <c r="F835" s="1"/>
      <c r="G835" s="1"/>
      <c r="H835"/>
    </row>
    <row r="836" spans="4:8" x14ac:dyDescent="0.3">
      <c r="D836" s="1"/>
      <c r="E836" s="1"/>
      <c r="F836" s="1"/>
      <c r="G836" s="1"/>
      <c r="H836"/>
    </row>
    <row r="837" spans="4:8" x14ac:dyDescent="0.3">
      <c r="D837" s="1"/>
      <c r="E837" s="1"/>
      <c r="F837" s="1"/>
      <c r="G837" s="1"/>
      <c r="H837"/>
    </row>
    <row r="838" spans="4:8" x14ac:dyDescent="0.3">
      <c r="D838" s="1"/>
      <c r="E838" s="1"/>
      <c r="F838" s="1"/>
      <c r="G838" s="1"/>
      <c r="H838"/>
    </row>
    <row r="839" spans="4:8" x14ac:dyDescent="0.3">
      <c r="D839" s="1"/>
      <c r="E839" s="1"/>
      <c r="F839" s="1"/>
      <c r="G839" s="1"/>
      <c r="H839"/>
    </row>
    <row r="840" spans="4:8" x14ac:dyDescent="0.3">
      <c r="D840" s="1"/>
      <c r="E840" s="1"/>
      <c r="F840" s="1"/>
      <c r="G840" s="1"/>
      <c r="H840"/>
    </row>
    <row r="841" spans="4:8" x14ac:dyDescent="0.3">
      <c r="D841" s="1"/>
      <c r="E841" s="1"/>
      <c r="F841" s="1"/>
      <c r="G841" s="1"/>
      <c r="H841"/>
    </row>
    <row r="842" spans="4:8" x14ac:dyDescent="0.3">
      <c r="D842" s="1"/>
      <c r="E842" s="1"/>
      <c r="F842" s="1"/>
      <c r="G842" s="1"/>
      <c r="H842"/>
    </row>
    <row r="843" spans="4:8" x14ac:dyDescent="0.3">
      <c r="D843" s="1"/>
      <c r="E843" s="1"/>
      <c r="F843" s="1"/>
      <c r="G843" s="1"/>
      <c r="H843"/>
    </row>
    <row r="844" spans="4:8" x14ac:dyDescent="0.3">
      <c r="D844" s="1"/>
      <c r="E844" s="1"/>
      <c r="F844" s="1"/>
      <c r="G844" s="1"/>
      <c r="H844"/>
    </row>
    <row r="845" spans="4:8" x14ac:dyDescent="0.3">
      <c r="D845" s="1"/>
      <c r="E845" s="1"/>
      <c r="F845" s="1"/>
      <c r="G845" s="1"/>
      <c r="H845"/>
    </row>
    <row r="846" spans="4:8" x14ac:dyDescent="0.3">
      <c r="D846" s="1"/>
      <c r="E846" s="1"/>
      <c r="F846" s="1"/>
      <c r="G846" s="1"/>
      <c r="H846"/>
    </row>
    <row r="847" spans="4:8" x14ac:dyDescent="0.3">
      <c r="D847" s="1"/>
      <c r="E847" s="1"/>
      <c r="F847" s="1"/>
      <c r="G847" s="1"/>
      <c r="H847"/>
    </row>
    <row r="848" spans="4:8" x14ac:dyDescent="0.3">
      <c r="D848" s="1"/>
      <c r="E848" s="1"/>
      <c r="F848" s="1"/>
      <c r="G848" s="1"/>
      <c r="H848"/>
    </row>
    <row r="849" spans="4:8" x14ac:dyDescent="0.3">
      <c r="D849" s="1"/>
      <c r="E849" s="1"/>
      <c r="F849" s="1"/>
      <c r="G849" s="1"/>
      <c r="H849"/>
    </row>
    <row r="850" spans="4:8" x14ac:dyDescent="0.3">
      <c r="D850" s="1"/>
      <c r="E850" s="1"/>
      <c r="F850" s="1"/>
      <c r="G850" s="1"/>
      <c r="H850"/>
    </row>
    <row r="851" spans="4:8" x14ac:dyDescent="0.3">
      <c r="D851" s="1"/>
      <c r="E851" s="1"/>
      <c r="F851" s="1"/>
      <c r="G851" s="1"/>
      <c r="H851"/>
    </row>
    <row r="852" spans="4:8" x14ac:dyDescent="0.3">
      <c r="D852" s="1"/>
      <c r="E852" s="1"/>
      <c r="F852" s="1"/>
      <c r="G852" s="1"/>
      <c r="H852"/>
    </row>
    <row r="853" spans="4:8" x14ac:dyDescent="0.3">
      <c r="D853" s="1"/>
      <c r="E853" s="1"/>
      <c r="F853" s="1"/>
      <c r="G853" s="1"/>
      <c r="H853"/>
    </row>
    <row r="854" spans="4:8" x14ac:dyDescent="0.3">
      <c r="D854" s="1"/>
      <c r="E854" s="1"/>
      <c r="F854" s="1"/>
      <c r="G854" s="1"/>
      <c r="H854"/>
    </row>
    <row r="855" spans="4:8" x14ac:dyDescent="0.3">
      <c r="D855" s="1"/>
      <c r="E855" s="1"/>
      <c r="F855" s="1"/>
      <c r="G855" s="1"/>
      <c r="H855"/>
    </row>
    <row r="856" spans="4:8" x14ac:dyDescent="0.3">
      <c r="D856" s="1"/>
      <c r="E856" s="1"/>
      <c r="F856" s="1"/>
      <c r="G856" s="1"/>
      <c r="H856"/>
    </row>
    <row r="857" spans="4:8" x14ac:dyDescent="0.3">
      <c r="D857" s="1"/>
      <c r="E857" s="1"/>
      <c r="F857" s="1"/>
      <c r="G857" s="1"/>
      <c r="H857"/>
    </row>
    <row r="858" spans="4:8" x14ac:dyDescent="0.3">
      <c r="D858" s="1"/>
      <c r="E858" s="1"/>
      <c r="F858" s="1"/>
      <c r="G858" s="1"/>
      <c r="H858"/>
    </row>
    <row r="859" spans="4:8" x14ac:dyDescent="0.3">
      <c r="D859" s="1"/>
      <c r="E859" s="1"/>
      <c r="F859" s="1"/>
      <c r="G859" s="1"/>
      <c r="H859"/>
    </row>
    <row r="860" spans="4:8" x14ac:dyDescent="0.3">
      <c r="D860" s="1"/>
      <c r="E860" s="1"/>
      <c r="F860" s="1"/>
      <c r="G860" s="1"/>
      <c r="H860"/>
    </row>
    <row r="861" spans="4:8" x14ac:dyDescent="0.3">
      <c r="D861" s="1"/>
      <c r="E861" s="1"/>
      <c r="F861" s="1"/>
      <c r="G861" s="1"/>
      <c r="H861"/>
    </row>
    <row r="862" spans="4:8" x14ac:dyDescent="0.3">
      <c r="D862" s="1"/>
      <c r="E862" s="1"/>
      <c r="F862" s="1"/>
      <c r="G862" s="1"/>
      <c r="H862"/>
    </row>
    <row r="863" spans="4:8" x14ac:dyDescent="0.3">
      <c r="D863" s="1"/>
      <c r="E863" s="1"/>
      <c r="F863" s="1"/>
      <c r="G863" s="1"/>
      <c r="H863"/>
    </row>
    <row r="864" spans="4:8" x14ac:dyDescent="0.3">
      <c r="D864" s="1"/>
      <c r="E864" s="1"/>
      <c r="F864" s="1"/>
      <c r="G864" s="1"/>
      <c r="H864"/>
    </row>
    <row r="865" spans="4:8" x14ac:dyDescent="0.3">
      <c r="D865" s="1"/>
      <c r="E865" s="1"/>
      <c r="F865" s="1"/>
      <c r="G865" s="1"/>
      <c r="H865"/>
    </row>
    <row r="866" spans="4:8" x14ac:dyDescent="0.3">
      <c r="D866" s="1"/>
      <c r="E866" s="1"/>
      <c r="F866" s="1"/>
      <c r="G866" s="1"/>
      <c r="H866"/>
    </row>
    <row r="867" spans="4:8" x14ac:dyDescent="0.3">
      <c r="D867" s="1"/>
      <c r="E867" s="1"/>
      <c r="F867" s="1"/>
      <c r="G867" s="1"/>
      <c r="H867"/>
    </row>
    <row r="868" spans="4:8" x14ac:dyDescent="0.3">
      <c r="D868" s="1"/>
      <c r="E868" s="1"/>
      <c r="F868" s="1"/>
      <c r="G868" s="1"/>
      <c r="H868"/>
    </row>
    <row r="869" spans="4:8" x14ac:dyDescent="0.3">
      <c r="D869" s="1"/>
      <c r="E869" s="1"/>
      <c r="F869" s="1"/>
      <c r="G869" s="1"/>
      <c r="H869"/>
    </row>
    <row r="870" spans="4:8" x14ac:dyDescent="0.3">
      <c r="D870" s="1"/>
      <c r="E870" s="1"/>
      <c r="F870" s="1"/>
      <c r="G870" s="1"/>
      <c r="H870"/>
    </row>
    <row r="871" spans="4:8" x14ac:dyDescent="0.3">
      <c r="D871" s="1"/>
      <c r="E871" s="1"/>
      <c r="F871" s="1"/>
      <c r="G871" s="1"/>
      <c r="H871"/>
    </row>
    <row r="872" spans="4:8" x14ac:dyDescent="0.3">
      <c r="D872" s="1"/>
      <c r="E872" s="1"/>
      <c r="F872" s="1"/>
      <c r="G872" s="1"/>
      <c r="H872"/>
    </row>
    <row r="873" spans="4:8" x14ac:dyDescent="0.3">
      <c r="D873" s="1"/>
      <c r="E873" s="1"/>
      <c r="F873" s="1"/>
      <c r="G873" s="1"/>
      <c r="H873"/>
    </row>
    <row r="874" spans="4:8" x14ac:dyDescent="0.3">
      <c r="D874" s="1"/>
      <c r="E874" s="1"/>
      <c r="F874" s="1"/>
      <c r="G874" s="1"/>
      <c r="H874"/>
    </row>
    <row r="875" spans="4:8" x14ac:dyDescent="0.3">
      <c r="D875" s="1"/>
      <c r="E875" s="1"/>
      <c r="F875" s="1"/>
      <c r="G875" s="1"/>
      <c r="H875"/>
    </row>
    <row r="876" spans="4:8" x14ac:dyDescent="0.3">
      <c r="D876" s="1"/>
      <c r="E876" s="1"/>
      <c r="F876" s="1"/>
      <c r="G876" s="1"/>
      <c r="H876"/>
    </row>
    <row r="877" spans="4:8" x14ac:dyDescent="0.3">
      <c r="D877" s="1"/>
      <c r="E877" s="1"/>
      <c r="F877" s="1"/>
      <c r="G877" s="1"/>
      <c r="H877"/>
    </row>
    <row r="878" spans="4:8" x14ac:dyDescent="0.3">
      <c r="D878" s="1"/>
      <c r="E878" s="1"/>
      <c r="F878" s="1"/>
      <c r="G878" s="1"/>
      <c r="H878"/>
    </row>
    <row r="879" spans="4:8" x14ac:dyDescent="0.3">
      <c r="D879" s="1"/>
      <c r="E879" s="1"/>
      <c r="F879" s="1"/>
      <c r="G879" s="1"/>
      <c r="H879"/>
    </row>
    <row r="880" spans="4:8" x14ac:dyDescent="0.3">
      <c r="D880" s="1"/>
      <c r="E880" s="1"/>
      <c r="F880" s="1"/>
      <c r="G880" s="1"/>
      <c r="H880"/>
    </row>
    <row r="881" spans="4:8" x14ac:dyDescent="0.3">
      <c r="D881" s="1"/>
      <c r="E881" s="1"/>
      <c r="F881" s="1"/>
      <c r="G881" s="1"/>
      <c r="H881"/>
    </row>
    <row r="882" spans="4:8" x14ac:dyDescent="0.3">
      <c r="D882" s="1"/>
      <c r="E882" s="1"/>
      <c r="F882" s="1"/>
      <c r="G882" s="1"/>
      <c r="H882"/>
    </row>
    <row r="883" spans="4:8" x14ac:dyDescent="0.3">
      <c r="D883" s="1"/>
      <c r="E883" s="1"/>
      <c r="F883" s="1"/>
      <c r="G883" s="1"/>
      <c r="H883"/>
    </row>
    <row r="884" spans="4:8" x14ac:dyDescent="0.3">
      <c r="D884" s="1"/>
      <c r="E884" s="1"/>
      <c r="F884" s="1"/>
      <c r="G884" s="1"/>
      <c r="H884"/>
    </row>
    <row r="885" spans="4:8" x14ac:dyDescent="0.3">
      <c r="D885" s="1"/>
      <c r="E885" s="1"/>
      <c r="F885" s="1"/>
      <c r="G885" s="1"/>
      <c r="H885"/>
    </row>
    <row r="886" spans="4:8" x14ac:dyDescent="0.3">
      <c r="D886" s="1"/>
      <c r="E886" s="1"/>
      <c r="F886" s="1"/>
      <c r="G886" s="1"/>
      <c r="H886"/>
    </row>
    <row r="887" spans="4:8" x14ac:dyDescent="0.3">
      <c r="D887" s="1"/>
      <c r="E887" s="1"/>
      <c r="F887" s="1"/>
      <c r="G887" s="1"/>
      <c r="H887"/>
    </row>
    <row r="888" spans="4:8" x14ac:dyDescent="0.3">
      <c r="D888" s="1"/>
      <c r="E888" s="1"/>
      <c r="F888" s="1"/>
      <c r="G888" s="1"/>
      <c r="H888"/>
    </row>
    <row r="889" spans="4:8" x14ac:dyDescent="0.3">
      <c r="D889" s="1"/>
      <c r="E889" s="1"/>
      <c r="F889" s="1"/>
      <c r="G889" s="1"/>
      <c r="H889"/>
    </row>
    <row r="890" spans="4:8" x14ac:dyDescent="0.3">
      <c r="D890" s="1"/>
      <c r="E890" s="1"/>
      <c r="F890" s="1"/>
      <c r="G890" s="1"/>
      <c r="H890"/>
    </row>
    <row r="891" spans="4:8" x14ac:dyDescent="0.3">
      <c r="D891" s="1"/>
      <c r="E891" s="1"/>
      <c r="F891" s="1"/>
      <c r="G891" s="1"/>
      <c r="H891"/>
    </row>
    <row r="892" spans="4:8" x14ac:dyDescent="0.3">
      <c r="D892" s="1"/>
      <c r="E892" s="1"/>
      <c r="F892" s="1"/>
      <c r="G892" s="1"/>
      <c r="H892"/>
    </row>
    <row r="893" spans="4:8" x14ac:dyDescent="0.3">
      <c r="D893" s="1"/>
      <c r="E893" s="1"/>
      <c r="F893" s="1"/>
      <c r="G893" s="1"/>
      <c r="H893"/>
    </row>
    <row r="894" spans="4:8" x14ac:dyDescent="0.3">
      <c r="D894" s="1"/>
      <c r="E894" s="1"/>
      <c r="F894" s="1"/>
      <c r="G894" s="1"/>
      <c r="H894"/>
    </row>
    <row r="895" spans="4:8" x14ac:dyDescent="0.3">
      <c r="D895" s="1"/>
      <c r="E895" s="1"/>
      <c r="F895" s="1"/>
      <c r="G895" s="1"/>
      <c r="H895"/>
    </row>
    <row r="896" spans="4:8" x14ac:dyDescent="0.3">
      <c r="D896" s="1"/>
      <c r="E896" s="1"/>
      <c r="F896" s="1"/>
      <c r="G896" s="1"/>
      <c r="H896"/>
    </row>
    <row r="897" spans="4:8" x14ac:dyDescent="0.3">
      <c r="D897" s="1"/>
      <c r="E897" s="1"/>
      <c r="F897" s="1"/>
      <c r="G897" s="1"/>
      <c r="H897"/>
    </row>
    <row r="898" spans="4:8" x14ac:dyDescent="0.3">
      <c r="D898" s="1"/>
      <c r="E898" s="1"/>
      <c r="F898" s="1"/>
      <c r="G898" s="1"/>
      <c r="H898"/>
    </row>
    <row r="899" spans="4:8" x14ac:dyDescent="0.3">
      <c r="D899" s="1"/>
      <c r="E899" s="1"/>
      <c r="F899" s="1"/>
      <c r="G899" s="1"/>
      <c r="H899"/>
    </row>
    <row r="900" spans="4:8" x14ac:dyDescent="0.3">
      <c r="D900" s="1"/>
      <c r="E900" s="1"/>
      <c r="F900" s="1"/>
      <c r="G900" s="1"/>
      <c r="H900"/>
    </row>
    <row r="901" spans="4:8" x14ac:dyDescent="0.3">
      <c r="D901" s="1"/>
      <c r="E901" s="1"/>
      <c r="F901" s="1"/>
      <c r="G901" s="1"/>
      <c r="H901"/>
    </row>
    <row r="902" spans="4:8" x14ac:dyDescent="0.3">
      <c r="D902" s="1"/>
      <c r="E902" s="1"/>
      <c r="F902" s="1"/>
      <c r="G902" s="1"/>
      <c r="H902"/>
    </row>
    <row r="903" spans="4:8" x14ac:dyDescent="0.3">
      <c r="D903" s="1"/>
      <c r="E903" s="1"/>
      <c r="F903" s="1"/>
      <c r="G903" s="1"/>
      <c r="H903"/>
    </row>
    <row r="904" spans="4:8" x14ac:dyDescent="0.3">
      <c r="D904" s="1"/>
      <c r="E904" s="1"/>
      <c r="F904" s="1"/>
      <c r="G904" s="1"/>
      <c r="H904"/>
    </row>
    <row r="905" spans="4:8" x14ac:dyDescent="0.3">
      <c r="D905" s="1"/>
      <c r="E905" s="1"/>
      <c r="F905" s="1"/>
      <c r="G905" s="1"/>
      <c r="H905"/>
    </row>
    <row r="906" spans="4:8" x14ac:dyDescent="0.3">
      <c r="D906" s="1"/>
      <c r="E906" s="1"/>
      <c r="F906" s="1"/>
      <c r="G906" s="1"/>
      <c r="H906"/>
    </row>
    <row r="907" spans="4:8" x14ac:dyDescent="0.3">
      <c r="D907" s="1"/>
      <c r="E907" s="1"/>
      <c r="F907" s="1"/>
      <c r="G907" s="1"/>
      <c r="H907"/>
    </row>
    <row r="908" spans="4:8" x14ac:dyDescent="0.3">
      <c r="D908" s="1"/>
      <c r="E908" s="1"/>
      <c r="F908" s="1"/>
      <c r="G908" s="1"/>
      <c r="H908"/>
    </row>
    <row r="909" spans="4:8" x14ac:dyDescent="0.3">
      <c r="D909" s="1"/>
      <c r="E909" s="1"/>
      <c r="F909" s="1"/>
      <c r="G909" s="1"/>
      <c r="H909"/>
    </row>
    <row r="910" spans="4:8" x14ac:dyDescent="0.3">
      <c r="D910" s="1"/>
      <c r="E910" s="1"/>
      <c r="F910" s="1"/>
      <c r="G910" s="1"/>
      <c r="H910"/>
    </row>
    <row r="911" spans="4:8" x14ac:dyDescent="0.3">
      <c r="D911" s="1"/>
      <c r="E911" s="1"/>
      <c r="F911" s="1"/>
      <c r="G911" s="1"/>
      <c r="H911"/>
    </row>
    <row r="912" spans="4:8" x14ac:dyDescent="0.3">
      <c r="D912" s="1"/>
      <c r="E912" s="1"/>
      <c r="F912" s="1"/>
      <c r="G912" s="1"/>
      <c r="H912"/>
    </row>
    <row r="913" spans="4:8" x14ac:dyDescent="0.3">
      <c r="D913" s="1"/>
      <c r="E913" s="1"/>
      <c r="F913" s="1"/>
      <c r="G913" s="1"/>
      <c r="H913"/>
    </row>
    <row r="914" spans="4:8" x14ac:dyDescent="0.3">
      <c r="D914" s="1"/>
      <c r="E914" s="1"/>
      <c r="F914" s="1"/>
      <c r="G914" s="1"/>
      <c r="H914"/>
    </row>
    <row r="915" spans="4:8" x14ac:dyDescent="0.3">
      <c r="D915" s="1"/>
      <c r="E915" s="1"/>
      <c r="F915" s="1"/>
      <c r="G915" s="1"/>
      <c r="H915"/>
    </row>
    <row r="916" spans="4:8" x14ac:dyDescent="0.3">
      <c r="D916" s="1"/>
      <c r="E916" s="1"/>
      <c r="F916" s="1"/>
      <c r="G916" s="1"/>
      <c r="H916"/>
    </row>
    <row r="917" spans="4:8" x14ac:dyDescent="0.3">
      <c r="D917" s="1"/>
      <c r="E917" s="1"/>
      <c r="F917" s="1"/>
      <c r="G917" s="1"/>
      <c r="H917"/>
    </row>
    <row r="918" spans="4:8" x14ac:dyDescent="0.3">
      <c r="D918" s="1"/>
      <c r="E918" s="1"/>
      <c r="F918" s="1"/>
      <c r="G918" s="1"/>
      <c r="H918"/>
    </row>
    <row r="919" spans="4:8" x14ac:dyDescent="0.3">
      <c r="D919" s="1"/>
      <c r="E919" s="1"/>
      <c r="F919" s="1"/>
      <c r="G919" s="1"/>
      <c r="H919"/>
    </row>
    <row r="920" spans="4:8" x14ac:dyDescent="0.3">
      <c r="D920" s="1"/>
      <c r="E920" s="1"/>
      <c r="F920" s="1"/>
      <c r="G920" s="1"/>
      <c r="H920"/>
    </row>
    <row r="921" spans="4:8" x14ac:dyDescent="0.3">
      <c r="D921" s="1"/>
      <c r="E921" s="1"/>
      <c r="F921" s="1"/>
      <c r="G921" s="1"/>
      <c r="H921"/>
    </row>
    <row r="922" spans="4:8" x14ac:dyDescent="0.3">
      <c r="D922" s="1"/>
      <c r="E922" s="1"/>
      <c r="F922" s="1"/>
      <c r="G922" s="1"/>
      <c r="H922"/>
    </row>
    <row r="923" spans="4:8" x14ac:dyDescent="0.3">
      <c r="D923" s="1"/>
      <c r="E923" s="1"/>
      <c r="F923" s="1"/>
      <c r="G923" s="1"/>
      <c r="H923"/>
    </row>
    <row r="924" spans="4:8" x14ac:dyDescent="0.3">
      <c r="D924" s="1"/>
      <c r="E924" s="1"/>
      <c r="F924" s="1"/>
      <c r="G924" s="1"/>
      <c r="H924"/>
    </row>
    <row r="925" spans="4:8" x14ac:dyDescent="0.3">
      <c r="D925" s="1"/>
      <c r="E925" s="1"/>
      <c r="F925" s="1"/>
      <c r="G925" s="1"/>
      <c r="H925"/>
    </row>
    <row r="926" spans="4:8" x14ac:dyDescent="0.3">
      <c r="D926" s="1"/>
      <c r="E926" s="1"/>
      <c r="F926" s="1"/>
      <c r="G926" s="1"/>
      <c r="H926"/>
    </row>
    <row r="927" spans="4:8" x14ac:dyDescent="0.3">
      <c r="D927" s="1"/>
      <c r="E927" s="1"/>
      <c r="F927" s="1"/>
      <c r="G927" s="1"/>
      <c r="H927"/>
    </row>
    <row r="928" spans="4:8" x14ac:dyDescent="0.3">
      <c r="D928" s="1"/>
      <c r="E928" s="1"/>
      <c r="F928" s="1"/>
      <c r="G928" s="1"/>
      <c r="H928"/>
    </row>
    <row r="929" spans="4:8" x14ac:dyDescent="0.3">
      <c r="D929" s="1"/>
      <c r="E929" s="1"/>
      <c r="F929" s="1"/>
      <c r="G929" s="1"/>
      <c r="H929"/>
    </row>
    <row r="930" spans="4:8" x14ac:dyDescent="0.3">
      <c r="D930" s="1"/>
      <c r="E930" s="1"/>
      <c r="F930" s="1"/>
      <c r="G930" s="1"/>
      <c r="H930"/>
    </row>
    <row r="931" spans="4:8" x14ac:dyDescent="0.3">
      <c r="D931" s="1"/>
      <c r="E931" s="1"/>
      <c r="F931" s="1"/>
      <c r="G931" s="1"/>
      <c r="H931"/>
    </row>
    <row r="932" spans="4:8" x14ac:dyDescent="0.3">
      <c r="D932" s="1"/>
      <c r="E932" s="1"/>
      <c r="F932" s="1"/>
      <c r="G932" s="1"/>
      <c r="H932"/>
    </row>
    <row r="933" spans="4:8" x14ac:dyDescent="0.3">
      <c r="D933" s="1"/>
      <c r="E933" s="1"/>
      <c r="F933" s="1"/>
      <c r="G933" s="1"/>
      <c r="H933"/>
    </row>
    <row r="934" spans="4:8" x14ac:dyDescent="0.3">
      <c r="D934" s="1"/>
      <c r="E934" s="1"/>
      <c r="F934" s="1"/>
      <c r="G934" s="1"/>
      <c r="H934"/>
    </row>
    <row r="935" spans="4:8" x14ac:dyDescent="0.3">
      <c r="D935" s="1"/>
      <c r="E935" s="1"/>
      <c r="F935" s="1"/>
      <c r="G935" s="1"/>
      <c r="H935"/>
    </row>
    <row r="936" spans="4:8" x14ac:dyDescent="0.3">
      <c r="D936" s="1"/>
      <c r="E936" s="1"/>
      <c r="F936" s="1"/>
      <c r="G936" s="1"/>
      <c r="H936"/>
    </row>
    <row r="937" spans="4:8" x14ac:dyDescent="0.3">
      <c r="D937" s="1"/>
      <c r="E937" s="1"/>
      <c r="F937" s="1"/>
      <c r="G937" s="1"/>
      <c r="H937"/>
    </row>
    <row r="938" spans="4:8" x14ac:dyDescent="0.3">
      <c r="D938" s="1"/>
      <c r="E938" s="1"/>
      <c r="F938" s="1"/>
      <c r="G938" s="1"/>
      <c r="H938"/>
    </row>
    <row r="939" spans="4:8" x14ac:dyDescent="0.3">
      <c r="D939" s="1"/>
      <c r="E939" s="1"/>
      <c r="F939" s="1"/>
      <c r="G939" s="1"/>
      <c r="H939"/>
    </row>
    <row r="940" spans="4:8" x14ac:dyDescent="0.3">
      <c r="D940" s="1"/>
      <c r="E940" s="1"/>
      <c r="F940" s="1"/>
      <c r="G940" s="1"/>
      <c r="H940"/>
    </row>
    <row r="941" spans="4:8" x14ac:dyDescent="0.3">
      <c r="D941" s="1"/>
      <c r="E941" s="1"/>
      <c r="F941" s="1"/>
      <c r="G941" s="1"/>
      <c r="H941"/>
    </row>
    <row r="942" spans="4:8" x14ac:dyDescent="0.3">
      <c r="D942" s="1"/>
      <c r="E942" s="1"/>
      <c r="F942" s="1"/>
      <c r="G942" s="1"/>
      <c r="H942"/>
    </row>
    <row r="943" spans="4:8" x14ac:dyDescent="0.3">
      <c r="D943" s="1"/>
      <c r="E943" s="1"/>
      <c r="F943" s="1"/>
      <c r="G943" s="1"/>
      <c r="H943"/>
    </row>
    <row r="944" spans="4:8" x14ac:dyDescent="0.3">
      <c r="D944" s="1"/>
      <c r="E944" s="1"/>
      <c r="F944" s="1"/>
      <c r="G944" s="1"/>
      <c r="H944"/>
    </row>
    <row r="945" spans="4:8" x14ac:dyDescent="0.3">
      <c r="D945" s="1"/>
      <c r="E945" s="1"/>
      <c r="F945" s="1"/>
      <c r="G945" s="1"/>
      <c r="H945"/>
    </row>
    <row r="946" spans="4:8" x14ac:dyDescent="0.3">
      <c r="D946" s="1"/>
      <c r="E946" s="1"/>
      <c r="F946" s="1"/>
      <c r="G946" s="1"/>
      <c r="H946"/>
    </row>
    <row r="947" spans="4:8" x14ac:dyDescent="0.3">
      <c r="D947" s="1"/>
      <c r="E947" s="1"/>
      <c r="F947" s="1"/>
      <c r="G947" s="1"/>
      <c r="H947"/>
    </row>
    <row r="948" spans="4:8" x14ac:dyDescent="0.3">
      <c r="D948" s="1"/>
      <c r="E948" s="1"/>
      <c r="F948" s="1"/>
      <c r="G948" s="1"/>
      <c r="H948"/>
    </row>
    <row r="949" spans="4:8" x14ac:dyDescent="0.3">
      <c r="D949" s="1"/>
      <c r="E949" s="1"/>
      <c r="F949" s="1"/>
      <c r="G949" s="1"/>
      <c r="H949"/>
    </row>
    <row r="950" spans="4:8" x14ac:dyDescent="0.3">
      <c r="D950" s="1"/>
      <c r="E950" s="1"/>
      <c r="F950" s="1"/>
      <c r="G950" s="1"/>
      <c r="H950"/>
    </row>
    <row r="951" spans="4:8" x14ac:dyDescent="0.3">
      <c r="D951" s="1"/>
      <c r="E951" s="1"/>
      <c r="F951" s="1"/>
      <c r="G951" s="1"/>
      <c r="H951"/>
    </row>
    <row r="952" spans="4:8" x14ac:dyDescent="0.3">
      <c r="D952" s="1"/>
      <c r="E952" s="1"/>
      <c r="F952" s="1"/>
      <c r="G952" s="1"/>
      <c r="H952"/>
    </row>
    <row r="953" spans="4:8" x14ac:dyDescent="0.3">
      <c r="D953" s="1"/>
      <c r="E953" s="1"/>
      <c r="F953" s="1"/>
      <c r="G953" s="1"/>
      <c r="H953"/>
    </row>
    <row r="954" spans="4:8" x14ac:dyDescent="0.3">
      <c r="D954" s="1"/>
      <c r="E954" s="1"/>
      <c r="F954" s="1"/>
      <c r="G954" s="1"/>
      <c r="H954"/>
    </row>
    <row r="955" spans="4:8" x14ac:dyDescent="0.3">
      <c r="D955" s="1"/>
      <c r="E955" s="1"/>
      <c r="F955" s="1"/>
      <c r="G955" s="1"/>
      <c r="H955"/>
    </row>
    <row r="956" spans="4:8" x14ac:dyDescent="0.3">
      <c r="D956" s="1"/>
      <c r="E956" s="1"/>
      <c r="F956" s="1"/>
      <c r="G956" s="1"/>
      <c r="H956"/>
    </row>
    <row r="957" spans="4:8" x14ac:dyDescent="0.3">
      <c r="D957" s="1"/>
      <c r="E957" s="1"/>
      <c r="F957" s="1"/>
      <c r="G957" s="1"/>
      <c r="H957"/>
    </row>
    <row r="958" spans="4:8" x14ac:dyDescent="0.3">
      <c r="D958" s="1"/>
      <c r="E958" s="1"/>
      <c r="F958" s="1"/>
      <c r="G958" s="1"/>
      <c r="H958"/>
    </row>
    <row r="959" spans="4:8" x14ac:dyDescent="0.3">
      <c r="D959" s="1"/>
      <c r="E959" s="1"/>
      <c r="F959" s="1"/>
      <c r="G959" s="1"/>
      <c r="H959"/>
    </row>
    <row r="960" spans="4:8" x14ac:dyDescent="0.3">
      <c r="D960" s="1"/>
      <c r="E960" s="1"/>
      <c r="F960" s="1"/>
      <c r="G960" s="1"/>
      <c r="H960"/>
    </row>
    <row r="961" spans="4:8" x14ac:dyDescent="0.3">
      <c r="D961" s="1"/>
      <c r="E961" s="1"/>
      <c r="F961" s="1"/>
      <c r="G961" s="1"/>
      <c r="H961"/>
    </row>
    <row r="962" spans="4:8" x14ac:dyDescent="0.3">
      <c r="D962" s="1"/>
      <c r="E962" s="1"/>
      <c r="F962" s="1"/>
      <c r="G962" s="1"/>
      <c r="H962"/>
    </row>
    <row r="963" spans="4:8" x14ac:dyDescent="0.3">
      <c r="D963" s="1"/>
      <c r="E963" s="1"/>
      <c r="F963" s="1"/>
      <c r="G963" s="1"/>
      <c r="H963"/>
    </row>
    <row r="964" spans="4:8" x14ac:dyDescent="0.3">
      <c r="D964" s="1"/>
      <c r="E964" s="1"/>
      <c r="F964" s="1"/>
      <c r="G964" s="1"/>
      <c r="H964"/>
    </row>
    <row r="965" spans="4:8" x14ac:dyDescent="0.3">
      <c r="D965" s="1"/>
      <c r="E965" s="1"/>
      <c r="F965" s="1"/>
      <c r="G965" s="1"/>
      <c r="H965"/>
    </row>
    <row r="966" spans="4:8" x14ac:dyDescent="0.3">
      <c r="D966" s="1"/>
      <c r="E966" s="1"/>
      <c r="F966" s="1"/>
      <c r="G966" s="1"/>
      <c r="H966"/>
    </row>
    <row r="967" spans="4:8" x14ac:dyDescent="0.3">
      <c r="D967" s="1"/>
      <c r="E967" s="1"/>
      <c r="F967" s="1"/>
      <c r="G967" s="1"/>
      <c r="H967"/>
    </row>
    <row r="968" spans="4:8" x14ac:dyDescent="0.3">
      <c r="D968" s="1"/>
      <c r="E968" s="1"/>
      <c r="F968" s="1"/>
      <c r="G968" s="1"/>
      <c r="H968"/>
    </row>
    <row r="969" spans="4:8" x14ac:dyDescent="0.3">
      <c r="D969" s="1"/>
      <c r="E969" s="1"/>
      <c r="F969" s="1"/>
      <c r="G969" s="1"/>
      <c r="H969"/>
    </row>
    <row r="970" spans="4:8" x14ac:dyDescent="0.3">
      <c r="D970" s="1"/>
      <c r="E970" s="1"/>
      <c r="F970" s="1"/>
      <c r="G970" s="1"/>
      <c r="H970"/>
    </row>
    <row r="971" spans="4:8" x14ac:dyDescent="0.3">
      <c r="D971" s="1"/>
      <c r="E971" s="1"/>
      <c r="F971" s="1"/>
      <c r="G971" s="1"/>
      <c r="H971"/>
    </row>
    <row r="972" spans="4:8" x14ac:dyDescent="0.3">
      <c r="D972" s="1"/>
      <c r="E972" s="1"/>
      <c r="F972" s="1"/>
      <c r="G972" s="1"/>
      <c r="H972"/>
    </row>
    <row r="973" spans="4:8" x14ac:dyDescent="0.3">
      <c r="D973" s="1"/>
      <c r="E973" s="1"/>
      <c r="F973" s="1"/>
      <c r="G973" s="1"/>
      <c r="H973"/>
    </row>
    <row r="974" spans="4:8" x14ac:dyDescent="0.3">
      <c r="D974" s="1"/>
      <c r="E974" s="1"/>
      <c r="F974" s="1"/>
      <c r="G974" s="1"/>
      <c r="H974"/>
    </row>
    <row r="975" spans="4:8" x14ac:dyDescent="0.3">
      <c r="D975" s="1"/>
      <c r="E975" s="1"/>
      <c r="F975" s="1"/>
      <c r="G975" s="1"/>
      <c r="H975"/>
    </row>
    <row r="976" spans="4:8" x14ac:dyDescent="0.3">
      <c r="D976" s="1"/>
      <c r="E976" s="1"/>
      <c r="F976" s="1"/>
      <c r="G976" s="1"/>
      <c r="H976"/>
    </row>
    <row r="977" spans="4:8" x14ac:dyDescent="0.3">
      <c r="D977" s="1"/>
      <c r="E977" s="1"/>
      <c r="F977" s="1"/>
      <c r="G977" s="1"/>
      <c r="H977"/>
    </row>
    <row r="978" spans="4:8" x14ac:dyDescent="0.3">
      <c r="D978" s="1"/>
      <c r="E978" s="1"/>
      <c r="F978" s="1"/>
      <c r="G978" s="1"/>
      <c r="H978"/>
    </row>
    <row r="979" spans="4:8" x14ac:dyDescent="0.3">
      <c r="D979" s="1"/>
      <c r="E979" s="1"/>
      <c r="F979" s="1"/>
      <c r="G979" s="1"/>
      <c r="H979"/>
    </row>
    <row r="980" spans="4:8" x14ac:dyDescent="0.3">
      <c r="D980" s="1"/>
      <c r="E980" s="1"/>
      <c r="F980" s="1"/>
      <c r="G980" s="1"/>
      <c r="H980"/>
    </row>
    <row r="981" spans="4:8" x14ac:dyDescent="0.3">
      <c r="D981" s="1"/>
      <c r="E981" s="1"/>
      <c r="F981" s="1"/>
      <c r="G981" s="1"/>
      <c r="H981"/>
    </row>
    <row r="982" spans="4:8" x14ac:dyDescent="0.3">
      <c r="D982" s="1"/>
      <c r="E982" s="1"/>
      <c r="F982" s="1"/>
      <c r="G982" s="1"/>
      <c r="H982"/>
    </row>
    <row r="983" spans="4:8" x14ac:dyDescent="0.3">
      <c r="D983" s="1"/>
      <c r="E983" s="1"/>
      <c r="F983" s="1"/>
      <c r="G983" s="1"/>
      <c r="H983"/>
    </row>
    <row r="984" spans="4:8" x14ac:dyDescent="0.3">
      <c r="D984" s="1"/>
      <c r="E984" s="1"/>
      <c r="F984" s="1"/>
      <c r="G984" s="1"/>
      <c r="H984"/>
    </row>
    <row r="985" spans="4:8" x14ac:dyDescent="0.3">
      <c r="D985" s="1"/>
      <c r="E985" s="1"/>
      <c r="F985" s="1"/>
      <c r="G985" s="1"/>
      <c r="H985"/>
    </row>
    <row r="986" spans="4:8" x14ac:dyDescent="0.3">
      <c r="D986" s="1"/>
      <c r="E986" s="1"/>
      <c r="F986" s="1"/>
      <c r="G986" s="1"/>
      <c r="H986"/>
    </row>
    <row r="987" spans="4:8" x14ac:dyDescent="0.3">
      <c r="D987" s="1"/>
      <c r="E987" s="1"/>
      <c r="F987" s="1"/>
      <c r="G987" s="1"/>
      <c r="H987"/>
    </row>
    <row r="988" spans="4:8" x14ac:dyDescent="0.3">
      <c r="D988" s="1"/>
      <c r="E988" s="1"/>
      <c r="F988" s="1"/>
      <c r="G988" s="1"/>
      <c r="H988"/>
    </row>
    <row r="989" spans="4:8" x14ac:dyDescent="0.3">
      <c r="D989" s="1"/>
      <c r="E989" s="1"/>
      <c r="F989" s="1"/>
      <c r="G989" s="1"/>
      <c r="H989"/>
    </row>
    <row r="990" spans="4:8" x14ac:dyDescent="0.3">
      <c r="D990" s="1"/>
      <c r="E990" s="1"/>
      <c r="F990" s="1"/>
      <c r="G990" s="1"/>
      <c r="H990"/>
    </row>
    <row r="991" spans="4:8" x14ac:dyDescent="0.3">
      <c r="D991" s="1"/>
      <c r="E991" s="1"/>
      <c r="F991" s="1"/>
      <c r="G991" s="1"/>
      <c r="H991"/>
    </row>
    <row r="992" spans="4:8" x14ac:dyDescent="0.3">
      <c r="D992" s="1"/>
      <c r="E992" s="1"/>
      <c r="F992" s="1"/>
      <c r="G992" s="1"/>
      <c r="H992"/>
    </row>
    <row r="993" spans="4:8" x14ac:dyDescent="0.3">
      <c r="D993" s="1"/>
      <c r="E993" s="1"/>
      <c r="F993" s="1"/>
      <c r="G993" s="1"/>
      <c r="H993"/>
    </row>
    <row r="994" spans="4:8" x14ac:dyDescent="0.3">
      <c r="D994" s="1"/>
      <c r="E994" s="1"/>
      <c r="F994" s="1"/>
      <c r="G994" s="1"/>
      <c r="H994"/>
    </row>
    <row r="995" spans="4:8" x14ac:dyDescent="0.3">
      <c r="D995" s="1"/>
      <c r="E995" s="1"/>
      <c r="F995" s="1"/>
      <c r="G995" s="1"/>
      <c r="H995"/>
    </row>
    <row r="996" spans="4:8" x14ac:dyDescent="0.3">
      <c r="D996" s="1"/>
      <c r="E996" s="1"/>
      <c r="F996" s="1"/>
      <c r="G996" s="1"/>
      <c r="H996"/>
    </row>
    <row r="997" spans="4:8" x14ac:dyDescent="0.3">
      <c r="D997" s="1"/>
      <c r="E997" s="1"/>
      <c r="F997" s="1"/>
      <c r="G997" s="1"/>
      <c r="H997"/>
    </row>
    <row r="998" spans="4:8" x14ac:dyDescent="0.3">
      <c r="D998" s="1"/>
      <c r="E998" s="1"/>
      <c r="F998" s="1"/>
      <c r="G998" s="1"/>
      <c r="H998"/>
    </row>
    <row r="999" spans="4:8" x14ac:dyDescent="0.3">
      <c r="D999" s="1"/>
      <c r="E999" s="1"/>
      <c r="F999" s="1"/>
      <c r="G999" s="1"/>
      <c r="H999"/>
    </row>
    <row r="1000" spans="4:8" x14ac:dyDescent="0.3">
      <c r="D1000" s="1"/>
      <c r="E1000" s="1"/>
      <c r="F1000" s="1"/>
      <c r="G1000" s="1"/>
      <c r="H1000"/>
    </row>
    <row r="1001" spans="4:8" x14ac:dyDescent="0.3">
      <c r="D1001" s="1"/>
      <c r="E1001" s="1"/>
      <c r="F1001" s="1"/>
      <c r="G1001" s="1"/>
      <c r="H1001"/>
    </row>
    <row r="1002" spans="4:8" x14ac:dyDescent="0.3">
      <c r="D1002" s="1"/>
      <c r="E1002" s="1"/>
      <c r="F1002" s="1"/>
      <c r="G1002" s="1"/>
      <c r="H1002"/>
    </row>
    <row r="1003" spans="4:8" x14ac:dyDescent="0.3">
      <c r="D1003" s="1"/>
      <c r="E1003" s="1"/>
      <c r="F1003" s="1"/>
      <c r="G1003" s="1"/>
      <c r="H1003"/>
    </row>
    <row r="1004" spans="4:8" x14ac:dyDescent="0.3">
      <c r="D1004" s="1"/>
      <c r="E1004" s="1"/>
      <c r="F1004" s="1"/>
      <c r="G1004" s="1"/>
      <c r="H1004"/>
    </row>
    <row r="1005" spans="4:8" x14ac:dyDescent="0.3">
      <c r="D1005" s="1"/>
      <c r="E1005" s="1"/>
      <c r="F1005" s="1"/>
      <c r="G1005" s="1"/>
      <c r="H1005"/>
    </row>
    <row r="1006" spans="4:8" x14ac:dyDescent="0.3">
      <c r="D1006" s="1"/>
      <c r="E1006" s="1"/>
      <c r="F1006" s="1"/>
      <c r="G1006" s="1"/>
      <c r="H1006"/>
    </row>
    <row r="1007" spans="4:8" x14ac:dyDescent="0.3">
      <c r="D1007" s="1"/>
      <c r="E1007" s="1"/>
      <c r="F1007" s="1"/>
      <c r="G1007" s="1"/>
      <c r="H1007"/>
    </row>
    <row r="1008" spans="4:8" x14ac:dyDescent="0.3">
      <c r="D1008" s="1"/>
      <c r="E1008" s="1"/>
      <c r="F1008" s="1"/>
      <c r="G1008" s="1"/>
      <c r="H1008"/>
    </row>
    <row r="1009" spans="4:8" x14ac:dyDescent="0.3">
      <c r="D1009" s="1"/>
      <c r="E1009" s="1"/>
      <c r="F1009" s="1"/>
      <c r="G1009" s="1"/>
      <c r="H1009"/>
    </row>
    <row r="1010" spans="4:8" x14ac:dyDescent="0.3">
      <c r="D1010" s="1"/>
      <c r="E1010" s="1"/>
      <c r="F1010" s="1"/>
      <c r="G1010" s="1"/>
      <c r="H1010"/>
    </row>
    <row r="1011" spans="4:8" x14ac:dyDescent="0.3">
      <c r="D1011" s="1"/>
      <c r="E1011" s="1"/>
      <c r="F1011" s="1"/>
      <c r="G1011" s="1"/>
      <c r="H1011"/>
    </row>
    <row r="1012" spans="4:8" x14ac:dyDescent="0.3">
      <c r="D1012" s="1"/>
      <c r="E1012" s="1"/>
      <c r="F1012" s="1"/>
      <c r="G1012" s="1"/>
      <c r="H1012"/>
    </row>
    <row r="1013" spans="4:8" x14ac:dyDescent="0.3">
      <c r="D1013" s="1"/>
      <c r="E1013" s="1"/>
      <c r="F1013" s="1"/>
      <c r="G1013" s="1"/>
      <c r="H1013"/>
    </row>
    <row r="1014" spans="4:8" x14ac:dyDescent="0.3">
      <c r="D1014" s="1"/>
      <c r="E1014" s="1"/>
      <c r="F1014" s="1"/>
      <c r="G1014" s="1"/>
      <c r="H1014"/>
    </row>
    <row r="1015" spans="4:8" x14ac:dyDescent="0.3">
      <c r="D1015" s="1"/>
      <c r="E1015" s="1"/>
      <c r="F1015" s="1"/>
      <c r="G1015" s="1"/>
      <c r="H1015"/>
    </row>
    <row r="1016" spans="4:8" x14ac:dyDescent="0.3">
      <c r="D1016" s="1"/>
      <c r="E1016" s="1"/>
      <c r="F1016" s="1"/>
      <c r="G1016" s="1"/>
      <c r="H1016"/>
    </row>
    <row r="1017" spans="4:8" x14ac:dyDescent="0.3">
      <c r="D1017" s="1"/>
      <c r="E1017" s="1"/>
      <c r="F1017" s="1"/>
      <c r="G1017" s="1"/>
      <c r="H1017"/>
    </row>
    <row r="1018" spans="4:8" x14ac:dyDescent="0.3">
      <c r="D1018" s="1"/>
      <c r="E1018" s="1"/>
      <c r="F1018" s="1"/>
      <c r="G1018" s="1"/>
      <c r="H1018"/>
    </row>
    <row r="1019" spans="4:8" x14ac:dyDescent="0.3">
      <c r="D1019" s="1"/>
      <c r="E1019" s="1"/>
      <c r="F1019" s="1"/>
      <c r="G1019" s="1"/>
      <c r="H1019"/>
    </row>
    <row r="1020" spans="4:8" x14ac:dyDescent="0.3">
      <c r="D1020" s="1"/>
      <c r="E1020" s="1"/>
      <c r="F1020" s="1"/>
      <c r="G1020" s="1"/>
      <c r="H1020"/>
    </row>
    <row r="1021" spans="4:8" x14ac:dyDescent="0.3">
      <c r="D1021" s="1"/>
      <c r="E1021" s="1"/>
      <c r="F1021" s="1"/>
      <c r="G1021" s="1"/>
      <c r="H1021"/>
    </row>
    <row r="1022" spans="4:8" x14ac:dyDescent="0.3">
      <c r="D1022" s="1"/>
      <c r="E1022" s="1"/>
      <c r="F1022" s="1"/>
      <c r="G1022" s="1"/>
      <c r="H1022"/>
    </row>
    <row r="1023" spans="4:8" x14ac:dyDescent="0.3">
      <c r="D1023" s="1"/>
      <c r="E1023" s="1"/>
      <c r="F1023" s="1"/>
      <c r="G1023" s="1"/>
      <c r="H1023"/>
    </row>
    <row r="1024" spans="4:8" x14ac:dyDescent="0.3">
      <c r="D1024" s="1"/>
      <c r="E1024" s="1"/>
      <c r="F1024" s="1"/>
      <c r="G1024" s="1"/>
      <c r="H1024"/>
    </row>
    <row r="1025" spans="4:8" x14ac:dyDescent="0.3">
      <c r="D1025" s="1"/>
      <c r="E1025" s="1"/>
      <c r="F1025" s="1"/>
      <c r="G1025" s="1"/>
      <c r="H1025"/>
    </row>
    <row r="1026" spans="4:8" x14ac:dyDescent="0.3">
      <c r="D1026" s="1"/>
      <c r="E1026" s="1"/>
      <c r="F1026" s="1"/>
      <c r="G1026" s="1"/>
      <c r="H1026"/>
    </row>
    <row r="1027" spans="4:8" x14ac:dyDescent="0.3">
      <c r="D1027" s="1"/>
      <c r="E1027" s="1"/>
      <c r="F1027" s="1"/>
      <c r="G1027" s="1"/>
      <c r="H1027"/>
    </row>
    <row r="1028" spans="4:8" x14ac:dyDescent="0.3">
      <c r="D1028" s="1"/>
      <c r="E1028" s="1"/>
      <c r="F1028" s="1"/>
      <c r="G1028" s="1"/>
      <c r="H1028"/>
    </row>
    <row r="1029" spans="4:8" x14ac:dyDescent="0.3">
      <c r="D1029" s="1"/>
      <c r="E1029" s="1"/>
      <c r="F1029" s="1"/>
      <c r="G1029" s="1"/>
      <c r="H1029"/>
    </row>
    <row r="1030" spans="4:8" x14ac:dyDescent="0.3">
      <c r="D1030" s="1"/>
      <c r="E1030" s="1"/>
      <c r="F1030" s="1"/>
      <c r="G1030" s="1"/>
      <c r="H1030"/>
    </row>
    <row r="1031" spans="4:8" x14ac:dyDescent="0.3">
      <c r="D1031" s="1"/>
      <c r="E1031" s="1"/>
      <c r="F1031" s="1"/>
      <c r="G1031" s="1"/>
      <c r="H1031"/>
    </row>
    <row r="1032" spans="4:8" x14ac:dyDescent="0.3">
      <c r="D1032" s="1"/>
      <c r="E1032" s="1"/>
      <c r="F1032" s="1"/>
      <c r="G1032" s="1"/>
      <c r="H1032"/>
    </row>
    <row r="1033" spans="4:8" x14ac:dyDescent="0.3">
      <c r="D1033" s="1"/>
      <c r="E1033" s="1"/>
      <c r="F1033" s="1"/>
      <c r="G1033" s="1"/>
      <c r="H1033"/>
    </row>
    <row r="1034" spans="4:8" x14ac:dyDescent="0.3">
      <c r="D1034" s="1"/>
      <c r="E1034" s="1"/>
      <c r="F1034" s="1"/>
      <c r="G1034" s="1"/>
      <c r="H1034"/>
    </row>
    <row r="1035" spans="4:8" x14ac:dyDescent="0.3">
      <c r="D1035" s="1"/>
      <c r="E1035" s="1"/>
      <c r="F1035" s="1"/>
      <c r="G1035" s="1"/>
      <c r="H1035"/>
    </row>
    <row r="1036" spans="4:8" x14ac:dyDescent="0.3">
      <c r="D1036" s="1"/>
      <c r="E1036" s="1"/>
      <c r="F1036" s="1"/>
      <c r="G1036" s="1"/>
      <c r="H1036"/>
    </row>
    <row r="1037" spans="4:8" x14ac:dyDescent="0.3">
      <c r="D1037" s="1"/>
      <c r="E1037" s="1"/>
      <c r="F1037" s="1"/>
      <c r="G1037" s="1"/>
      <c r="H1037"/>
    </row>
    <row r="1038" spans="4:8" x14ac:dyDescent="0.3">
      <c r="D1038" s="1"/>
      <c r="E1038" s="1"/>
      <c r="F1038" s="1"/>
      <c r="G1038" s="1"/>
      <c r="H1038"/>
    </row>
    <row r="1039" spans="4:8" x14ac:dyDescent="0.3">
      <c r="D1039" s="1"/>
      <c r="E1039" s="1"/>
      <c r="F1039" s="1"/>
      <c r="G1039" s="1"/>
      <c r="H1039"/>
    </row>
    <row r="1040" spans="4:8" x14ac:dyDescent="0.3">
      <c r="D1040" s="1"/>
      <c r="E1040" s="1"/>
      <c r="F1040" s="1"/>
      <c r="G1040" s="1"/>
      <c r="H1040"/>
    </row>
    <row r="1041" spans="4:8" x14ac:dyDescent="0.3">
      <c r="D1041" s="1"/>
      <c r="E1041" s="1"/>
      <c r="F1041" s="1"/>
      <c r="G1041" s="1"/>
      <c r="H1041"/>
    </row>
    <row r="1042" spans="4:8" x14ac:dyDescent="0.3">
      <c r="D1042" s="1"/>
      <c r="E1042" s="1"/>
      <c r="F1042" s="1"/>
      <c r="G1042" s="1"/>
      <c r="H1042"/>
    </row>
    <row r="1043" spans="4:8" x14ac:dyDescent="0.3">
      <c r="D1043" s="1"/>
      <c r="E1043" s="1"/>
      <c r="F1043" s="1"/>
      <c r="G1043" s="1"/>
      <c r="H1043"/>
    </row>
    <row r="1044" spans="4:8" x14ac:dyDescent="0.3">
      <c r="D1044" s="1"/>
      <c r="E1044" s="1"/>
      <c r="F1044" s="1"/>
      <c r="G1044" s="1"/>
      <c r="H1044"/>
    </row>
    <row r="1045" spans="4:8" x14ac:dyDescent="0.3">
      <c r="D1045" s="1"/>
      <c r="E1045" s="1"/>
      <c r="F1045" s="1"/>
      <c r="G1045" s="1"/>
      <c r="H1045"/>
    </row>
    <row r="1046" spans="4:8" x14ac:dyDescent="0.3">
      <c r="D1046" s="1"/>
      <c r="E1046" s="1"/>
      <c r="F1046" s="1"/>
      <c r="G1046" s="1"/>
      <c r="H1046"/>
    </row>
    <row r="1047" spans="4:8" x14ac:dyDescent="0.3">
      <c r="D1047" s="1"/>
      <c r="E1047" s="1"/>
      <c r="F1047" s="1"/>
      <c r="G1047" s="1"/>
      <c r="H1047"/>
    </row>
    <row r="1048" spans="4:8" x14ac:dyDescent="0.3">
      <c r="D1048" s="1"/>
      <c r="E1048" s="1"/>
      <c r="F1048" s="1"/>
      <c r="G1048" s="1"/>
      <c r="H1048"/>
    </row>
    <row r="1049" spans="4:8" x14ac:dyDescent="0.3">
      <c r="D1049" s="1"/>
      <c r="E1049" s="1"/>
      <c r="F1049" s="1"/>
      <c r="G1049" s="1"/>
      <c r="H1049"/>
    </row>
    <row r="1050" spans="4:8" x14ac:dyDescent="0.3">
      <c r="D1050" s="1"/>
      <c r="E1050" s="1"/>
      <c r="F1050" s="1"/>
      <c r="G1050" s="1"/>
      <c r="H1050"/>
    </row>
    <row r="1051" spans="4:8" x14ac:dyDescent="0.3">
      <c r="D1051" s="1"/>
      <c r="E1051" s="1"/>
      <c r="F1051" s="1"/>
      <c r="G1051" s="1"/>
      <c r="H1051"/>
    </row>
    <row r="1052" spans="4:8" x14ac:dyDescent="0.3">
      <c r="D1052" s="1"/>
      <c r="E1052" s="1"/>
      <c r="F1052" s="1"/>
      <c r="G1052" s="1"/>
      <c r="H1052"/>
    </row>
    <row r="1053" spans="4:8" x14ac:dyDescent="0.3">
      <c r="D1053" s="1"/>
      <c r="E1053" s="1"/>
      <c r="F1053" s="1"/>
      <c r="G1053" s="1"/>
      <c r="H1053"/>
    </row>
    <row r="1054" spans="4:8" x14ac:dyDescent="0.3">
      <c r="D1054" s="1"/>
      <c r="E1054" s="1"/>
      <c r="F1054" s="1"/>
      <c r="G1054" s="1"/>
      <c r="H1054"/>
    </row>
    <row r="1055" spans="4:8" x14ac:dyDescent="0.3">
      <c r="D1055" s="1"/>
      <c r="E1055" s="1"/>
      <c r="F1055" s="1"/>
      <c r="G1055" s="1"/>
      <c r="H1055"/>
    </row>
    <row r="1056" spans="4:8" x14ac:dyDescent="0.3">
      <c r="D1056" s="1"/>
      <c r="E1056" s="1"/>
      <c r="F1056" s="1"/>
      <c r="G1056" s="1"/>
      <c r="H1056"/>
    </row>
    <row r="1057" spans="4:8" x14ac:dyDescent="0.3">
      <c r="D1057" s="1"/>
      <c r="E1057" s="1"/>
      <c r="F1057" s="1"/>
      <c r="G1057" s="1"/>
      <c r="H1057"/>
    </row>
    <row r="1058" spans="4:8" x14ac:dyDescent="0.3">
      <c r="D1058" s="1"/>
      <c r="E1058" s="1"/>
      <c r="F1058" s="1"/>
      <c r="G1058" s="1"/>
      <c r="H1058"/>
    </row>
    <row r="1059" spans="4:8" x14ac:dyDescent="0.3">
      <c r="D1059" s="1"/>
      <c r="E1059" s="1"/>
      <c r="F1059" s="1"/>
      <c r="G1059" s="1"/>
      <c r="H1059"/>
    </row>
    <row r="1060" spans="4:8" x14ac:dyDescent="0.3">
      <c r="D1060" s="1"/>
      <c r="E1060" s="1"/>
      <c r="F1060" s="1"/>
      <c r="G1060" s="1"/>
      <c r="H1060"/>
    </row>
    <row r="1061" spans="4:8" x14ac:dyDescent="0.3">
      <c r="D1061" s="1"/>
      <c r="E1061" s="1"/>
      <c r="F1061" s="1"/>
      <c r="G1061" s="1"/>
      <c r="H1061"/>
    </row>
    <row r="1062" spans="4:8" x14ac:dyDescent="0.3">
      <c r="D1062" s="1"/>
      <c r="E1062" s="1"/>
      <c r="F1062" s="1"/>
      <c r="G1062" s="1"/>
      <c r="H1062"/>
    </row>
    <row r="1063" spans="4:8" x14ac:dyDescent="0.3">
      <c r="D1063" s="1"/>
      <c r="E1063" s="1"/>
      <c r="F1063" s="1"/>
      <c r="G1063" s="1"/>
      <c r="H1063"/>
    </row>
    <row r="1064" spans="4:8" x14ac:dyDescent="0.3">
      <c r="D1064" s="1"/>
      <c r="E1064" s="1"/>
      <c r="F1064" s="1"/>
      <c r="G1064" s="1"/>
      <c r="H1064"/>
    </row>
    <row r="1065" spans="4:8" x14ac:dyDescent="0.3">
      <c r="D1065" s="1"/>
      <c r="E1065" s="1"/>
      <c r="F1065" s="1"/>
      <c r="G1065" s="1"/>
      <c r="H1065"/>
    </row>
    <row r="1066" spans="4:8" x14ac:dyDescent="0.3">
      <c r="D1066" s="1"/>
      <c r="E1066" s="1"/>
      <c r="F1066" s="1"/>
      <c r="G1066" s="1"/>
      <c r="H1066"/>
    </row>
    <row r="1067" spans="4:8" x14ac:dyDescent="0.3">
      <c r="D1067" s="1"/>
      <c r="E1067" s="1"/>
      <c r="F1067" s="1"/>
      <c r="G1067" s="1"/>
      <c r="H1067"/>
    </row>
    <row r="1068" spans="4:8" x14ac:dyDescent="0.3">
      <c r="D1068" s="1"/>
      <c r="E1068" s="1"/>
      <c r="F1068" s="1"/>
      <c r="G1068" s="1"/>
      <c r="H1068"/>
    </row>
    <row r="1069" spans="4:8" x14ac:dyDescent="0.3">
      <c r="D1069" s="1"/>
      <c r="E1069" s="1"/>
      <c r="F1069" s="1"/>
      <c r="G1069" s="1"/>
      <c r="H1069"/>
    </row>
    <row r="1070" spans="4:8" x14ac:dyDescent="0.3">
      <c r="D1070" s="1"/>
      <c r="E1070" s="1"/>
      <c r="F1070" s="1"/>
      <c r="G1070" s="1"/>
      <c r="H1070"/>
    </row>
    <row r="1071" spans="4:8" x14ac:dyDescent="0.3">
      <c r="D1071" s="1"/>
      <c r="E1071" s="1"/>
      <c r="F1071" s="1"/>
      <c r="G1071" s="1"/>
      <c r="H1071"/>
    </row>
    <row r="1072" spans="4:8" x14ac:dyDescent="0.3">
      <c r="D1072" s="1"/>
      <c r="E1072" s="1"/>
      <c r="F1072" s="1"/>
      <c r="G1072" s="1"/>
      <c r="H1072"/>
    </row>
    <row r="1073" spans="4:8" x14ac:dyDescent="0.3">
      <c r="D1073" s="1"/>
      <c r="E1073" s="1"/>
      <c r="F1073" s="1"/>
      <c r="G1073" s="1"/>
      <c r="H1073"/>
    </row>
    <row r="1074" spans="4:8" x14ac:dyDescent="0.3">
      <c r="D1074" s="1"/>
      <c r="E1074" s="1"/>
      <c r="F1074" s="1"/>
      <c r="G1074" s="1"/>
      <c r="H1074"/>
    </row>
    <row r="1075" spans="4:8" x14ac:dyDescent="0.3">
      <c r="D1075" s="1"/>
      <c r="E1075" s="1"/>
      <c r="F1075" s="1"/>
      <c r="G1075" s="1"/>
      <c r="H1075"/>
    </row>
    <row r="1076" spans="4:8" x14ac:dyDescent="0.3">
      <c r="D1076" s="1"/>
      <c r="E1076" s="1"/>
      <c r="F1076" s="1"/>
      <c r="G1076" s="1"/>
      <c r="H1076"/>
    </row>
    <row r="1077" spans="4:8" x14ac:dyDescent="0.3">
      <c r="D1077" s="1"/>
      <c r="E1077" s="1"/>
      <c r="F1077" s="1"/>
      <c r="G1077" s="1"/>
      <c r="H1077"/>
    </row>
    <row r="1078" spans="4:8" x14ac:dyDescent="0.3">
      <c r="D1078" s="1"/>
      <c r="E1078" s="1"/>
      <c r="F1078" s="1"/>
      <c r="G1078" s="1"/>
      <c r="H1078"/>
    </row>
    <row r="1079" spans="4:8" x14ac:dyDescent="0.3">
      <c r="D1079" s="1"/>
      <c r="E1079" s="1"/>
      <c r="F1079" s="1"/>
      <c r="G1079" s="1"/>
      <c r="H1079"/>
    </row>
    <row r="1080" spans="4:8" x14ac:dyDescent="0.3">
      <c r="D1080" s="1"/>
      <c r="E1080" s="1"/>
      <c r="F1080" s="1"/>
      <c r="G1080" s="1"/>
      <c r="H1080"/>
    </row>
    <row r="1081" spans="4:8" x14ac:dyDescent="0.3">
      <c r="D1081" s="1"/>
      <c r="E1081" s="1"/>
      <c r="F1081" s="1"/>
      <c r="G1081" s="1"/>
      <c r="H1081"/>
    </row>
    <row r="1082" spans="4:8" x14ac:dyDescent="0.3">
      <c r="D1082" s="1"/>
      <c r="E1082" s="1"/>
      <c r="F1082" s="1"/>
      <c r="G1082" s="1"/>
      <c r="H1082"/>
    </row>
    <row r="1083" spans="4:8" x14ac:dyDescent="0.3">
      <c r="D1083" s="1"/>
      <c r="E1083" s="1"/>
      <c r="F1083" s="1"/>
      <c r="G1083" s="1"/>
      <c r="H1083"/>
    </row>
    <row r="1084" spans="4:8" x14ac:dyDescent="0.3">
      <c r="D1084" s="1"/>
      <c r="E1084" s="1"/>
      <c r="F1084" s="1"/>
      <c r="G1084" s="1"/>
      <c r="H1084"/>
    </row>
    <row r="1085" spans="4:8" x14ac:dyDescent="0.3">
      <c r="D1085" s="1"/>
      <c r="E1085" s="1"/>
      <c r="F1085" s="1"/>
      <c r="G1085" s="1"/>
      <c r="H1085"/>
    </row>
    <row r="1086" spans="4:8" x14ac:dyDescent="0.3">
      <c r="D1086" s="1"/>
      <c r="E1086" s="1"/>
      <c r="F1086" s="1"/>
      <c r="G1086" s="1"/>
      <c r="H1086"/>
    </row>
    <row r="1087" spans="4:8" x14ac:dyDescent="0.3">
      <c r="D1087" s="1"/>
      <c r="E1087" s="1"/>
      <c r="F1087" s="1"/>
      <c r="G1087" s="1"/>
      <c r="H1087"/>
    </row>
    <row r="1088" spans="4:8" x14ac:dyDescent="0.3">
      <c r="D1088" s="1"/>
      <c r="E1088" s="1"/>
      <c r="F1088" s="1"/>
      <c r="G1088" s="1"/>
      <c r="H1088"/>
    </row>
    <row r="1089" spans="4:8" x14ac:dyDescent="0.3">
      <c r="D1089" s="1"/>
      <c r="E1089" s="1"/>
      <c r="F1089" s="1"/>
      <c r="G1089" s="1"/>
      <c r="H1089"/>
    </row>
    <row r="1090" spans="4:8" x14ac:dyDescent="0.3">
      <c r="D1090" s="1"/>
      <c r="E1090" s="1"/>
      <c r="F1090" s="1"/>
      <c r="G1090" s="1"/>
      <c r="H1090"/>
    </row>
    <row r="1091" spans="4:8" x14ac:dyDescent="0.3">
      <c r="D1091" s="1"/>
      <c r="E1091" s="1"/>
      <c r="F1091" s="1"/>
      <c r="G1091" s="1"/>
      <c r="H1091"/>
    </row>
    <row r="1092" spans="4:8" x14ac:dyDescent="0.3">
      <c r="D1092" s="1"/>
      <c r="E1092" s="1"/>
      <c r="F1092" s="1"/>
      <c r="G1092" s="1"/>
      <c r="H1092"/>
    </row>
    <row r="1093" spans="4:8" x14ac:dyDescent="0.3">
      <c r="D1093" s="1"/>
      <c r="E1093" s="1"/>
      <c r="F1093" s="1"/>
      <c r="G1093" s="1"/>
      <c r="H1093"/>
    </row>
    <row r="1094" spans="4:8" x14ac:dyDescent="0.3">
      <c r="D1094" s="1"/>
      <c r="E1094" s="1"/>
      <c r="F1094" s="1"/>
      <c r="G1094" s="1"/>
      <c r="H1094"/>
    </row>
    <row r="1095" spans="4:8" x14ac:dyDescent="0.3">
      <c r="D1095" s="1"/>
      <c r="E1095" s="1"/>
      <c r="F1095" s="1"/>
      <c r="G1095" s="1"/>
      <c r="H1095"/>
    </row>
    <row r="1096" spans="4:8" x14ac:dyDescent="0.3">
      <c r="D1096" s="1"/>
      <c r="E1096" s="1"/>
      <c r="F1096" s="1"/>
      <c r="G1096" s="1"/>
      <c r="H1096"/>
    </row>
    <row r="1097" spans="4:8" x14ac:dyDescent="0.3">
      <c r="D1097" s="1"/>
      <c r="E1097" s="1"/>
      <c r="F1097" s="1"/>
      <c r="G1097" s="1"/>
      <c r="H1097"/>
    </row>
    <row r="1098" spans="4:8" x14ac:dyDescent="0.3">
      <c r="D1098" s="1"/>
      <c r="E1098" s="1"/>
      <c r="F1098" s="1"/>
      <c r="G1098" s="1"/>
      <c r="H1098"/>
    </row>
    <row r="1099" spans="4:8" x14ac:dyDescent="0.3">
      <c r="D1099" s="1"/>
      <c r="E1099" s="1"/>
      <c r="F1099" s="1"/>
      <c r="G1099" s="1"/>
      <c r="H1099"/>
    </row>
    <row r="1100" spans="4:8" x14ac:dyDescent="0.3">
      <c r="D1100" s="1"/>
      <c r="E1100" s="1"/>
      <c r="F1100" s="1"/>
      <c r="G1100" s="1"/>
      <c r="H1100"/>
    </row>
    <row r="1101" spans="4:8" x14ac:dyDescent="0.3">
      <c r="D1101" s="1"/>
      <c r="E1101" s="1"/>
      <c r="F1101" s="1"/>
      <c r="G1101" s="1"/>
      <c r="H1101"/>
    </row>
    <row r="1102" spans="4:8" x14ac:dyDescent="0.3">
      <c r="D1102" s="1"/>
      <c r="E1102" s="1"/>
      <c r="F1102" s="1"/>
      <c r="G1102" s="1"/>
      <c r="H1102"/>
    </row>
    <row r="1103" spans="4:8" x14ac:dyDescent="0.3">
      <c r="D1103" s="1"/>
      <c r="E1103" s="1"/>
      <c r="F1103" s="1"/>
      <c r="G1103" s="1"/>
      <c r="H1103"/>
    </row>
    <row r="1104" spans="4:8" x14ac:dyDescent="0.3">
      <c r="D1104" s="1"/>
      <c r="E1104" s="1"/>
      <c r="F1104" s="1"/>
      <c r="G1104" s="1"/>
      <c r="H1104"/>
    </row>
    <row r="1105" spans="4:8" x14ac:dyDescent="0.3">
      <c r="D1105" s="1"/>
      <c r="E1105" s="1"/>
      <c r="F1105" s="1"/>
      <c r="G1105" s="1"/>
      <c r="H1105"/>
    </row>
    <row r="1106" spans="4:8" x14ac:dyDescent="0.3">
      <c r="D1106" s="1"/>
      <c r="E1106" s="1"/>
      <c r="F1106" s="1"/>
      <c r="G1106" s="1"/>
      <c r="H1106"/>
    </row>
    <row r="1107" spans="4:8" x14ac:dyDescent="0.3">
      <c r="D1107" s="1"/>
      <c r="E1107" s="1"/>
      <c r="F1107" s="1"/>
      <c r="G1107" s="1"/>
      <c r="H1107"/>
    </row>
    <row r="1108" spans="4:8" x14ac:dyDescent="0.3">
      <c r="D1108" s="1"/>
      <c r="E1108" s="1"/>
      <c r="F1108" s="1"/>
      <c r="G1108" s="1"/>
      <c r="H1108"/>
    </row>
    <row r="1109" spans="4:8" x14ac:dyDescent="0.3">
      <c r="D1109" s="1"/>
      <c r="E1109" s="1"/>
      <c r="F1109" s="1"/>
      <c r="G1109" s="1"/>
      <c r="H1109"/>
    </row>
    <row r="1110" spans="4:8" x14ac:dyDescent="0.3">
      <c r="D1110" s="1"/>
      <c r="E1110" s="1"/>
      <c r="F1110" s="1"/>
      <c r="G1110" s="1"/>
      <c r="H1110"/>
    </row>
    <row r="1111" spans="4:8" x14ac:dyDescent="0.3">
      <c r="D1111" s="1"/>
      <c r="E1111" s="1"/>
      <c r="F1111" s="1"/>
      <c r="G1111" s="1"/>
      <c r="H1111"/>
    </row>
    <row r="1112" spans="4:8" x14ac:dyDescent="0.3">
      <c r="D1112" s="1"/>
      <c r="E1112" s="1"/>
      <c r="F1112" s="1"/>
      <c r="G1112" s="1"/>
      <c r="H1112"/>
    </row>
    <row r="1113" spans="4:8" x14ac:dyDescent="0.3">
      <c r="D1113" s="1"/>
      <c r="E1113" s="1"/>
      <c r="F1113" s="1"/>
      <c r="G1113" s="1"/>
      <c r="H1113"/>
    </row>
    <row r="1114" spans="4:8" x14ac:dyDescent="0.3">
      <c r="D1114" s="1"/>
      <c r="E1114" s="1"/>
      <c r="F1114" s="1"/>
      <c r="G1114" s="1"/>
      <c r="H1114"/>
    </row>
    <row r="1115" spans="4:8" x14ac:dyDescent="0.3">
      <c r="D1115" s="1"/>
      <c r="E1115" s="1"/>
      <c r="F1115" s="1"/>
      <c r="G1115" s="1"/>
      <c r="H1115"/>
    </row>
    <row r="1116" spans="4:8" x14ac:dyDescent="0.3">
      <c r="D1116" s="1"/>
      <c r="E1116" s="1"/>
      <c r="F1116" s="1"/>
      <c r="G1116" s="1"/>
      <c r="H1116"/>
    </row>
    <row r="1117" spans="4:8" x14ac:dyDescent="0.3">
      <c r="D1117" s="1"/>
      <c r="E1117" s="1"/>
      <c r="F1117" s="1"/>
      <c r="G1117" s="1"/>
      <c r="H1117"/>
    </row>
    <row r="1118" spans="4:8" x14ac:dyDescent="0.3">
      <c r="D1118" s="1"/>
      <c r="E1118" s="1"/>
      <c r="F1118" s="1"/>
      <c r="G1118" s="1"/>
      <c r="H1118"/>
    </row>
    <row r="1119" spans="4:8" x14ac:dyDescent="0.3">
      <c r="D1119" s="1"/>
      <c r="E1119" s="1"/>
      <c r="F1119" s="1"/>
      <c r="G1119" s="1"/>
      <c r="H1119"/>
    </row>
    <row r="1120" spans="4:8" x14ac:dyDescent="0.3">
      <c r="D1120" s="1"/>
      <c r="E1120" s="1"/>
      <c r="F1120" s="1"/>
      <c r="G1120" s="1"/>
      <c r="H1120"/>
    </row>
    <row r="1121" spans="4:8" x14ac:dyDescent="0.3">
      <c r="D1121" s="1"/>
      <c r="E1121" s="1"/>
      <c r="F1121" s="1"/>
      <c r="G1121" s="1"/>
      <c r="H1121"/>
    </row>
    <row r="1122" spans="4:8" x14ac:dyDescent="0.3">
      <c r="D1122" s="1"/>
      <c r="E1122" s="1"/>
      <c r="F1122" s="1"/>
      <c r="G1122" s="1"/>
      <c r="H1122"/>
    </row>
    <row r="1123" spans="4:8" x14ac:dyDescent="0.3">
      <c r="D1123" s="1"/>
      <c r="E1123" s="1"/>
      <c r="F1123" s="1"/>
      <c r="G1123" s="1"/>
      <c r="H1123"/>
    </row>
    <row r="1124" spans="4:8" x14ac:dyDescent="0.3">
      <c r="D1124" s="1"/>
      <c r="E1124" s="1"/>
      <c r="F1124" s="1"/>
      <c r="G1124" s="1"/>
      <c r="H1124"/>
    </row>
    <row r="1125" spans="4:8" x14ac:dyDescent="0.3">
      <c r="D1125" s="1"/>
      <c r="E1125" s="1"/>
      <c r="F1125" s="1"/>
      <c r="G1125" s="1"/>
      <c r="H1125"/>
    </row>
    <row r="1126" spans="4:8" x14ac:dyDescent="0.3">
      <c r="D1126" s="1"/>
      <c r="E1126" s="1"/>
      <c r="F1126" s="1"/>
      <c r="G1126" s="1"/>
      <c r="H1126"/>
    </row>
    <row r="1127" spans="4:8" x14ac:dyDescent="0.3">
      <c r="D1127" s="1"/>
      <c r="E1127" s="1"/>
      <c r="F1127" s="1"/>
      <c r="G1127" s="1"/>
      <c r="H1127"/>
    </row>
    <row r="1128" spans="4:8" x14ac:dyDescent="0.3">
      <c r="D1128" s="1"/>
      <c r="E1128" s="1"/>
      <c r="F1128" s="1"/>
      <c r="G1128" s="1"/>
      <c r="H1128"/>
    </row>
    <row r="1129" spans="4:8" x14ac:dyDescent="0.3">
      <c r="D1129" s="1"/>
      <c r="E1129" s="1"/>
      <c r="F1129" s="1"/>
      <c r="G1129" s="1"/>
      <c r="H1129"/>
    </row>
    <row r="1130" spans="4:8" x14ac:dyDescent="0.3">
      <c r="D1130" s="1"/>
      <c r="E1130" s="1"/>
      <c r="F1130" s="1"/>
      <c r="G1130" s="1"/>
      <c r="H1130"/>
    </row>
    <row r="1131" spans="4:8" x14ac:dyDescent="0.3">
      <c r="D1131" s="1"/>
      <c r="E1131" s="1"/>
      <c r="F1131" s="1"/>
      <c r="G1131" s="1"/>
      <c r="H1131"/>
    </row>
    <row r="1132" spans="4:8" x14ac:dyDescent="0.3">
      <c r="D1132" s="1"/>
      <c r="E1132" s="1"/>
      <c r="F1132" s="1"/>
      <c r="G1132" s="1"/>
      <c r="H1132"/>
    </row>
    <row r="1133" spans="4:8" x14ac:dyDescent="0.3">
      <c r="D1133" s="1"/>
      <c r="E1133" s="1"/>
      <c r="F1133" s="1"/>
      <c r="G1133" s="1"/>
      <c r="H1133"/>
    </row>
    <row r="1134" spans="4:8" x14ac:dyDescent="0.3">
      <c r="D1134" s="1"/>
      <c r="E1134" s="1"/>
      <c r="F1134" s="1"/>
      <c r="G1134" s="1"/>
      <c r="H1134"/>
    </row>
    <row r="1135" spans="4:8" x14ac:dyDescent="0.3">
      <c r="D1135" s="1"/>
      <c r="E1135" s="1"/>
      <c r="F1135" s="1"/>
      <c r="G1135" s="1"/>
      <c r="H1135"/>
    </row>
    <row r="1136" spans="4:8" x14ac:dyDescent="0.3">
      <c r="D1136" s="1"/>
      <c r="E1136" s="1"/>
      <c r="F1136" s="1"/>
      <c r="G1136" s="1"/>
      <c r="H1136"/>
    </row>
    <row r="1137" spans="4:8" x14ac:dyDescent="0.3">
      <c r="D1137" s="1"/>
      <c r="E1137" s="1"/>
      <c r="F1137" s="1"/>
      <c r="G1137" s="1"/>
      <c r="H1137"/>
    </row>
    <row r="1138" spans="4:8" x14ac:dyDescent="0.3">
      <c r="D1138" s="1"/>
      <c r="E1138" s="1"/>
      <c r="F1138" s="1"/>
      <c r="G1138" s="1"/>
      <c r="H1138"/>
    </row>
    <row r="1139" spans="4:8" x14ac:dyDescent="0.3">
      <c r="D1139" s="1"/>
      <c r="E1139" s="1"/>
      <c r="F1139" s="1"/>
      <c r="G1139" s="1"/>
      <c r="H1139"/>
    </row>
    <row r="1140" spans="4:8" x14ac:dyDescent="0.3">
      <c r="D1140" s="1"/>
      <c r="E1140" s="1"/>
      <c r="F1140" s="1"/>
      <c r="G1140" s="1"/>
      <c r="H1140"/>
    </row>
    <row r="1141" spans="4:8" x14ac:dyDescent="0.3">
      <c r="D1141" s="1"/>
      <c r="E1141" s="1"/>
      <c r="F1141" s="1"/>
      <c r="G1141" s="1"/>
      <c r="H1141"/>
    </row>
    <row r="1142" spans="4:8" x14ac:dyDescent="0.3">
      <c r="D1142" s="1"/>
      <c r="E1142" s="1"/>
      <c r="F1142" s="1"/>
      <c r="G1142" s="1"/>
      <c r="H1142"/>
    </row>
    <row r="1143" spans="4:8" x14ac:dyDescent="0.3">
      <c r="D1143" s="1"/>
      <c r="E1143" s="1"/>
      <c r="F1143" s="1"/>
      <c r="G1143" s="1"/>
      <c r="H1143"/>
    </row>
    <row r="1144" spans="4:8" x14ac:dyDescent="0.3">
      <c r="D1144" s="1"/>
      <c r="E1144" s="1"/>
      <c r="F1144" s="1"/>
      <c r="G1144" s="1"/>
      <c r="H1144"/>
    </row>
    <row r="1145" spans="4:8" x14ac:dyDescent="0.3">
      <c r="D1145" s="1"/>
      <c r="E1145" s="1"/>
      <c r="F1145" s="1"/>
      <c r="G1145" s="1"/>
      <c r="H1145"/>
    </row>
    <row r="1146" spans="4:8" x14ac:dyDescent="0.3">
      <c r="D1146" s="1"/>
      <c r="E1146" s="1"/>
      <c r="F1146" s="1"/>
      <c r="G1146" s="1"/>
      <c r="H1146"/>
    </row>
    <row r="1147" spans="4:8" x14ac:dyDescent="0.3">
      <c r="D1147" s="1"/>
      <c r="E1147" s="1"/>
      <c r="F1147" s="1"/>
      <c r="G1147" s="1"/>
      <c r="H1147"/>
    </row>
    <row r="1148" spans="4:8" x14ac:dyDescent="0.3">
      <c r="D1148" s="1"/>
      <c r="E1148" s="1"/>
      <c r="F1148" s="1"/>
      <c r="G1148" s="1"/>
      <c r="H1148"/>
    </row>
    <row r="1149" spans="4:8" x14ac:dyDescent="0.3">
      <c r="D1149" s="1"/>
      <c r="E1149" s="1"/>
      <c r="F1149" s="1"/>
      <c r="G1149" s="1"/>
      <c r="H1149"/>
    </row>
    <row r="1150" spans="4:8" x14ac:dyDescent="0.3">
      <c r="D1150" s="1"/>
      <c r="E1150" s="1"/>
      <c r="F1150" s="1"/>
      <c r="G1150" s="1"/>
      <c r="H1150"/>
    </row>
    <row r="1151" spans="4:8" x14ac:dyDescent="0.3">
      <c r="D1151" s="1"/>
      <c r="E1151" s="1"/>
      <c r="F1151" s="1"/>
      <c r="G1151" s="1"/>
      <c r="H1151"/>
    </row>
    <row r="1152" spans="4:8" x14ac:dyDescent="0.3">
      <c r="D1152" s="1"/>
      <c r="E1152" s="1"/>
      <c r="F1152" s="1"/>
      <c r="G1152" s="1"/>
      <c r="H1152"/>
    </row>
    <row r="1153" spans="4:8" x14ac:dyDescent="0.3">
      <c r="D1153" s="1"/>
      <c r="E1153" s="1"/>
      <c r="F1153" s="1"/>
      <c r="G1153" s="1"/>
      <c r="H1153"/>
    </row>
    <row r="1154" spans="4:8" x14ac:dyDescent="0.3">
      <c r="D1154" s="1"/>
      <c r="E1154" s="1"/>
      <c r="F1154" s="1"/>
      <c r="G1154" s="1"/>
      <c r="H1154"/>
    </row>
    <row r="1155" spans="4:8" x14ac:dyDescent="0.3">
      <c r="D1155" s="1"/>
      <c r="E1155" s="1"/>
      <c r="F1155" s="1"/>
      <c r="G1155" s="1"/>
      <c r="H1155"/>
    </row>
    <row r="1156" spans="4:8" x14ac:dyDescent="0.3">
      <c r="D1156" s="1"/>
      <c r="E1156" s="1"/>
      <c r="F1156" s="1"/>
      <c r="G1156" s="1"/>
      <c r="H1156"/>
    </row>
    <row r="1157" spans="4:8" x14ac:dyDescent="0.3">
      <c r="D1157" s="1"/>
      <c r="E1157" s="1"/>
      <c r="F1157" s="1"/>
      <c r="G1157" s="1"/>
      <c r="H1157"/>
    </row>
    <row r="1158" spans="4:8" x14ac:dyDescent="0.3">
      <c r="D1158" s="1"/>
      <c r="E1158" s="1"/>
      <c r="F1158" s="1"/>
      <c r="G1158" s="1"/>
      <c r="H1158"/>
    </row>
    <row r="1159" spans="4:8" x14ac:dyDescent="0.3">
      <c r="D1159" s="1"/>
      <c r="E1159" s="1"/>
      <c r="F1159" s="1"/>
      <c r="G1159" s="1"/>
      <c r="H1159"/>
    </row>
    <row r="1160" spans="4:8" x14ac:dyDescent="0.3">
      <c r="D1160" s="1"/>
      <c r="E1160" s="1"/>
      <c r="F1160" s="1"/>
      <c r="G1160" s="1"/>
      <c r="H1160"/>
    </row>
    <row r="1161" spans="4:8" x14ac:dyDescent="0.3">
      <c r="D1161" s="1"/>
      <c r="E1161" s="1"/>
      <c r="F1161" s="1"/>
      <c r="G1161" s="1"/>
      <c r="H1161"/>
    </row>
    <row r="1162" spans="4:8" x14ac:dyDescent="0.3">
      <c r="D1162" s="1"/>
      <c r="E1162" s="1"/>
      <c r="F1162" s="1"/>
      <c r="G1162" s="1"/>
      <c r="H1162"/>
    </row>
    <row r="1163" spans="4:8" x14ac:dyDescent="0.3">
      <c r="D1163" s="1"/>
      <c r="E1163" s="1"/>
      <c r="F1163" s="1"/>
      <c r="G1163" s="1"/>
      <c r="H1163"/>
    </row>
    <row r="1164" spans="4:8" x14ac:dyDescent="0.3">
      <c r="D1164" s="1"/>
      <c r="E1164" s="1"/>
      <c r="F1164" s="1"/>
      <c r="G1164" s="1"/>
      <c r="H1164"/>
    </row>
    <row r="1165" spans="4:8" x14ac:dyDescent="0.3">
      <c r="D1165" s="1"/>
      <c r="E1165" s="1"/>
      <c r="F1165" s="1"/>
      <c r="G1165" s="1"/>
      <c r="H1165"/>
    </row>
    <row r="1166" spans="4:8" x14ac:dyDescent="0.3">
      <c r="D1166" s="1"/>
      <c r="E1166" s="1"/>
      <c r="F1166" s="1"/>
      <c r="G1166" s="1"/>
      <c r="H1166"/>
    </row>
    <row r="1167" spans="4:8" x14ac:dyDescent="0.3">
      <c r="D1167" s="1"/>
      <c r="E1167" s="1"/>
      <c r="F1167" s="1"/>
      <c r="G1167" s="1"/>
      <c r="H1167"/>
    </row>
    <row r="1168" spans="4:8" x14ac:dyDescent="0.3">
      <c r="D1168" s="1"/>
      <c r="E1168" s="1"/>
      <c r="F1168" s="1"/>
      <c r="G1168" s="1"/>
      <c r="H1168"/>
    </row>
    <row r="1169" spans="4:8" x14ac:dyDescent="0.3">
      <c r="D1169" s="1"/>
      <c r="E1169" s="1"/>
      <c r="F1169" s="1"/>
      <c r="G1169" s="1"/>
      <c r="H1169"/>
    </row>
    <row r="1170" spans="4:8" x14ac:dyDescent="0.3">
      <c r="D1170" s="1"/>
      <c r="E1170" s="1"/>
      <c r="F1170" s="1"/>
      <c r="G1170" s="1"/>
      <c r="H1170"/>
    </row>
    <row r="1171" spans="4:8" x14ac:dyDescent="0.3">
      <c r="D1171" s="1"/>
      <c r="E1171" s="1"/>
      <c r="F1171" s="1"/>
      <c r="G1171" s="1"/>
      <c r="H1171"/>
    </row>
    <row r="1172" spans="4:8" x14ac:dyDescent="0.3">
      <c r="D1172" s="1"/>
      <c r="E1172" s="1"/>
      <c r="F1172" s="1"/>
      <c r="G1172" s="1"/>
      <c r="H1172"/>
    </row>
    <row r="1173" spans="4:8" x14ac:dyDescent="0.3">
      <c r="D1173" s="1"/>
      <c r="E1173" s="1"/>
      <c r="F1173" s="1"/>
      <c r="G1173" s="1"/>
      <c r="H1173"/>
    </row>
    <row r="1174" spans="4:8" x14ac:dyDescent="0.3">
      <c r="D1174" s="1"/>
      <c r="E1174" s="1"/>
      <c r="F1174" s="1"/>
      <c r="G1174" s="1"/>
      <c r="H1174"/>
    </row>
    <row r="1175" spans="4:8" x14ac:dyDescent="0.3">
      <c r="D1175" s="1"/>
      <c r="E1175" s="1"/>
      <c r="F1175" s="1"/>
      <c r="G1175" s="1"/>
      <c r="H1175"/>
    </row>
    <row r="1176" spans="4:8" x14ac:dyDescent="0.3">
      <c r="D1176" s="1"/>
      <c r="E1176" s="1"/>
      <c r="F1176" s="1"/>
      <c r="G1176" s="1"/>
      <c r="H1176"/>
    </row>
    <row r="1177" spans="4:8" x14ac:dyDescent="0.3">
      <c r="D1177" s="1"/>
      <c r="E1177" s="1"/>
      <c r="F1177" s="1"/>
      <c r="G1177" s="1"/>
      <c r="H1177"/>
    </row>
    <row r="1178" spans="4:8" x14ac:dyDescent="0.3">
      <c r="D1178" s="1"/>
      <c r="E1178" s="1"/>
      <c r="F1178" s="1"/>
      <c r="G1178" s="1"/>
      <c r="H1178"/>
    </row>
    <row r="1179" spans="4:8" x14ac:dyDescent="0.3">
      <c r="D1179" s="1"/>
      <c r="E1179" s="1"/>
      <c r="F1179" s="1"/>
      <c r="G1179" s="1"/>
      <c r="H1179"/>
    </row>
    <row r="1180" spans="4:8" x14ac:dyDescent="0.3">
      <c r="D1180" s="1"/>
      <c r="E1180" s="1"/>
      <c r="F1180" s="1"/>
      <c r="G1180" s="1"/>
      <c r="H1180"/>
    </row>
    <row r="1181" spans="4:8" x14ac:dyDescent="0.3">
      <c r="D1181" s="1"/>
      <c r="E1181" s="1"/>
      <c r="F1181" s="1"/>
      <c r="G1181" s="1"/>
      <c r="H1181"/>
    </row>
    <row r="1182" spans="4:8" x14ac:dyDescent="0.3">
      <c r="D1182" s="1"/>
      <c r="E1182" s="1"/>
      <c r="F1182" s="1"/>
      <c r="G1182" s="1"/>
      <c r="H1182"/>
    </row>
    <row r="1183" spans="4:8" x14ac:dyDescent="0.3">
      <c r="D1183" s="1"/>
      <c r="E1183" s="1"/>
      <c r="F1183" s="1"/>
      <c r="G1183" s="1"/>
      <c r="H1183"/>
    </row>
    <row r="1184" spans="4:8" x14ac:dyDescent="0.3">
      <c r="D1184" s="1"/>
      <c r="E1184" s="1"/>
      <c r="F1184" s="1"/>
      <c r="G1184" s="1"/>
      <c r="H1184"/>
    </row>
    <row r="1185" spans="4:8" x14ac:dyDescent="0.3">
      <c r="D1185" s="1"/>
      <c r="E1185" s="1"/>
      <c r="F1185" s="1"/>
      <c r="G1185" s="1"/>
      <c r="H1185"/>
    </row>
    <row r="1186" spans="4:8" x14ac:dyDescent="0.3">
      <c r="D1186" s="1"/>
      <c r="E1186" s="1"/>
      <c r="F1186" s="1"/>
      <c r="G1186" s="1"/>
      <c r="H1186"/>
    </row>
    <row r="1187" spans="4:8" x14ac:dyDescent="0.3">
      <c r="D1187" s="1"/>
      <c r="E1187" s="1"/>
      <c r="F1187" s="1"/>
      <c r="G1187" s="1"/>
      <c r="H1187"/>
    </row>
    <row r="1188" spans="4:8" x14ac:dyDescent="0.3">
      <c r="D1188" s="1"/>
      <c r="E1188" s="1"/>
      <c r="F1188" s="1"/>
      <c r="G1188" s="1"/>
      <c r="H1188"/>
    </row>
    <row r="1189" spans="4:8" x14ac:dyDescent="0.3">
      <c r="D1189" s="1"/>
      <c r="E1189" s="1"/>
      <c r="F1189" s="1"/>
      <c r="G1189" s="1"/>
      <c r="H1189"/>
    </row>
    <row r="1190" spans="4:8" x14ac:dyDescent="0.3">
      <c r="D1190" s="1"/>
      <c r="E1190" s="1"/>
      <c r="F1190" s="1"/>
      <c r="G1190" s="1"/>
      <c r="H1190"/>
    </row>
    <row r="1191" spans="4:8" x14ac:dyDescent="0.3">
      <c r="D1191" s="1"/>
      <c r="E1191" s="1"/>
      <c r="F1191" s="1"/>
      <c r="G1191" s="1"/>
      <c r="H1191"/>
    </row>
    <row r="1192" spans="4:8" x14ac:dyDescent="0.3">
      <c r="D1192" s="1"/>
      <c r="E1192" s="1"/>
      <c r="F1192" s="1"/>
      <c r="G1192" s="1"/>
      <c r="H1192"/>
    </row>
    <row r="1193" spans="4:8" x14ac:dyDescent="0.3">
      <c r="D1193" s="1"/>
      <c r="E1193" s="1"/>
      <c r="F1193" s="1"/>
      <c r="G1193" s="1"/>
      <c r="H1193"/>
    </row>
    <row r="1194" spans="4:8" x14ac:dyDescent="0.3">
      <c r="D1194" s="1"/>
      <c r="E1194" s="1"/>
      <c r="F1194" s="1"/>
      <c r="G1194" s="1"/>
      <c r="H1194"/>
    </row>
    <row r="1195" spans="4:8" x14ac:dyDescent="0.3">
      <c r="D1195" s="1"/>
      <c r="E1195" s="1"/>
      <c r="F1195" s="1"/>
      <c r="G1195" s="1"/>
      <c r="H1195"/>
    </row>
    <row r="1196" spans="4:8" x14ac:dyDescent="0.3">
      <c r="D1196" s="1"/>
      <c r="E1196" s="1"/>
      <c r="F1196" s="1"/>
      <c r="G1196" s="1"/>
      <c r="H1196"/>
    </row>
    <row r="1197" spans="4:8" x14ac:dyDescent="0.3">
      <c r="D1197" s="1"/>
      <c r="E1197" s="1"/>
      <c r="F1197" s="1"/>
      <c r="G1197" s="1"/>
      <c r="H1197"/>
    </row>
    <row r="1198" spans="4:8" x14ac:dyDescent="0.3">
      <c r="D1198" s="1"/>
      <c r="E1198" s="1"/>
      <c r="F1198" s="1"/>
      <c r="G1198" s="1"/>
      <c r="H1198"/>
    </row>
    <row r="1199" spans="4:8" x14ac:dyDescent="0.3">
      <c r="D1199" s="1"/>
      <c r="E1199" s="1"/>
      <c r="F1199" s="1"/>
      <c r="G1199" s="1"/>
      <c r="H1199"/>
    </row>
    <row r="1200" spans="4:8" x14ac:dyDescent="0.3">
      <c r="D1200" s="1"/>
      <c r="E1200" s="1"/>
      <c r="F1200" s="1"/>
      <c r="G1200" s="1"/>
      <c r="H1200"/>
    </row>
    <row r="1201" spans="4:8" x14ac:dyDescent="0.3">
      <c r="D1201" s="1"/>
      <c r="E1201" s="1"/>
      <c r="F1201" s="1"/>
      <c r="G1201" s="1"/>
      <c r="H1201"/>
    </row>
    <row r="1202" spans="4:8" x14ac:dyDescent="0.3">
      <c r="D1202" s="1"/>
      <c r="E1202" s="1"/>
      <c r="F1202" s="1"/>
      <c r="G1202" s="1"/>
      <c r="H1202"/>
    </row>
    <row r="1203" spans="4:8" x14ac:dyDescent="0.3">
      <c r="D1203" s="1"/>
      <c r="E1203" s="1"/>
      <c r="F1203" s="1"/>
      <c r="G1203" s="1"/>
      <c r="H1203"/>
    </row>
    <row r="1204" spans="4:8" x14ac:dyDescent="0.3">
      <c r="D1204" s="1"/>
      <c r="E1204" s="1"/>
      <c r="F1204" s="1"/>
      <c r="G1204" s="1"/>
      <c r="H1204"/>
    </row>
    <row r="1205" spans="4:8" x14ac:dyDescent="0.3">
      <c r="D1205" s="1"/>
      <c r="E1205" s="1"/>
      <c r="F1205" s="1"/>
      <c r="G1205" s="1"/>
      <c r="H1205"/>
    </row>
    <row r="1206" spans="4:8" x14ac:dyDescent="0.3">
      <c r="D1206" s="1"/>
      <c r="E1206" s="1"/>
      <c r="F1206" s="1"/>
      <c r="G1206" s="1"/>
      <c r="H1206"/>
    </row>
    <row r="1207" spans="4:8" x14ac:dyDescent="0.3">
      <c r="D1207" s="1"/>
      <c r="E1207" s="1"/>
      <c r="F1207" s="1"/>
      <c r="G1207" s="1"/>
      <c r="H1207"/>
    </row>
    <row r="1208" spans="4:8" x14ac:dyDescent="0.3">
      <c r="D1208" s="1"/>
      <c r="E1208" s="1"/>
      <c r="F1208" s="1"/>
      <c r="G1208" s="1"/>
      <c r="H1208"/>
    </row>
    <row r="1209" spans="4:8" x14ac:dyDescent="0.3">
      <c r="D1209" s="1"/>
      <c r="E1209" s="1"/>
      <c r="F1209" s="1"/>
      <c r="G1209" s="1"/>
      <c r="H1209"/>
    </row>
    <row r="1210" spans="4:8" x14ac:dyDescent="0.3">
      <c r="D1210" s="1"/>
      <c r="E1210" s="1"/>
      <c r="F1210" s="1"/>
      <c r="G1210" s="1"/>
      <c r="H1210"/>
    </row>
    <row r="1211" spans="4:8" x14ac:dyDescent="0.3">
      <c r="D1211" s="1"/>
      <c r="E1211" s="1"/>
      <c r="F1211" s="1"/>
      <c r="G1211" s="1"/>
      <c r="H1211"/>
    </row>
    <row r="1212" spans="4:8" x14ac:dyDescent="0.3">
      <c r="D1212" s="1"/>
      <c r="E1212" s="1"/>
      <c r="F1212" s="1"/>
      <c r="G1212" s="1"/>
      <c r="H1212"/>
    </row>
    <row r="1213" spans="4:8" x14ac:dyDescent="0.3">
      <c r="D1213" s="1"/>
      <c r="E1213" s="1"/>
      <c r="F1213" s="1"/>
      <c r="G1213" s="1"/>
      <c r="H1213"/>
    </row>
    <row r="1214" spans="4:8" x14ac:dyDescent="0.3">
      <c r="D1214" s="1"/>
      <c r="E1214" s="1"/>
      <c r="F1214" s="1"/>
      <c r="G1214" s="1"/>
      <c r="H1214"/>
    </row>
    <row r="1215" spans="4:8" x14ac:dyDescent="0.3">
      <c r="D1215" s="1"/>
      <c r="E1215" s="1"/>
      <c r="F1215" s="1"/>
      <c r="G1215" s="1"/>
      <c r="H1215"/>
    </row>
    <row r="1216" spans="4:8" x14ac:dyDescent="0.3">
      <c r="D1216" s="1"/>
      <c r="E1216" s="1"/>
      <c r="F1216" s="1"/>
      <c r="G1216" s="1"/>
      <c r="H1216"/>
    </row>
    <row r="1217" spans="4:8" x14ac:dyDescent="0.3">
      <c r="D1217" s="1"/>
      <c r="E1217" s="1"/>
      <c r="F1217" s="1"/>
      <c r="G1217" s="1"/>
      <c r="H1217"/>
    </row>
    <row r="1218" spans="4:8" x14ac:dyDescent="0.3">
      <c r="D1218" s="1"/>
      <c r="E1218" s="1"/>
      <c r="F1218" s="1"/>
      <c r="G1218" s="1"/>
      <c r="H1218"/>
    </row>
    <row r="1219" spans="4:8" x14ac:dyDescent="0.3">
      <c r="D1219" s="1"/>
      <c r="E1219" s="1"/>
      <c r="F1219" s="1"/>
      <c r="G1219" s="1"/>
      <c r="H1219"/>
    </row>
    <row r="1220" spans="4:8" x14ac:dyDescent="0.3">
      <c r="D1220" s="1"/>
      <c r="E1220" s="1"/>
      <c r="F1220" s="1"/>
      <c r="G1220" s="1"/>
      <c r="H1220"/>
    </row>
    <row r="1221" spans="4:8" x14ac:dyDescent="0.3">
      <c r="D1221" s="1"/>
      <c r="E1221" s="1"/>
      <c r="F1221" s="1"/>
      <c r="G1221" s="1"/>
      <c r="H1221"/>
    </row>
    <row r="1222" spans="4:8" x14ac:dyDescent="0.3">
      <c r="D1222" s="1"/>
      <c r="E1222" s="1"/>
      <c r="F1222" s="1"/>
      <c r="G1222" s="1"/>
      <c r="H1222"/>
    </row>
    <row r="1223" spans="4:8" x14ac:dyDescent="0.3">
      <c r="D1223" s="1"/>
      <c r="E1223" s="1"/>
      <c r="F1223" s="1"/>
      <c r="G1223" s="1"/>
      <c r="H1223"/>
    </row>
    <row r="1224" spans="4:8" x14ac:dyDescent="0.3">
      <c r="D1224" s="1"/>
      <c r="E1224" s="1"/>
      <c r="F1224" s="1"/>
      <c r="G1224" s="1"/>
      <c r="H1224"/>
    </row>
    <row r="1225" spans="4:8" x14ac:dyDescent="0.3">
      <c r="D1225" s="1"/>
      <c r="E1225" s="1"/>
      <c r="F1225" s="1"/>
      <c r="G1225" s="1"/>
      <c r="H1225"/>
    </row>
    <row r="1226" spans="4:8" x14ac:dyDescent="0.3">
      <c r="D1226" s="1"/>
      <c r="E1226" s="1"/>
      <c r="F1226" s="1"/>
      <c r="G1226" s="1"/>
      <c r="H1226"/>
    </row>
    <row r="1227" spans="4:8" x14ac:dyDescent="0.3">
      <c r="D1227" s="1"/>
      <c r="E1227" s="1"/>
      <c r="F1227" s="1"/>
      <c r="G1227" s="1"/>
      <c r="H1227"/>
    </row>
    <row r="1228" spans="4:8" x14ac:dyDescent="0.3">
      <c r="D1228" s="1"/>
      <c r="E1228" s="1"/>
      <c r="F1228" s="1"/>
      <c r="G1228" s="1"/>
      <c r="H1228"/>
    </row>
    <row r="1229" spans="4:8" x14ac:dyDescent="0.3">
      <c r="D1229" s="1"/>
      <c r="E1229" s="1"/>
      <c r="F1229" s="1"/>
      <c r="G1229" s="1"/>
      <c r="H1229"/>
    </row>
    <row r="1230" spans="4:8" x14ac:dyDescent="0.3">
      <c r="D1230" s="1"/>
      <c r="E1230" s="1"/>
      <c r="F1230" s="1"/>
      <c r="G1230" s="1"/>
      <c r="H1230"/>
    </row>
    <row r="1231" spans="4:8" x14ac:dyDescent="0.3">
      <c r="D1231" s="1"/>
      <c r="E1231" s="1"/>
      <c r="F1231" s="1"/>
      <c r="G1231" s="1"/>
      <c r="H1231"/>
    </row>
    <row r="1232" spans="4:8" x14ac:dyDescent="0.3">
      <c r="D1232" s="1"/>
      <c r="E1232" s="1"/>
      <c r="F1232" s="1"/>
      <c r="G1232" s="1"/>
      <c r="H1232"/>
    </row>
    <row r="1233" spans="4:8" x14ac:dyDescent="0.3">
      <c r="D1233" s="1"/>
      <c r="E1233" s="1"/>
      <c r="F1233" s="1"/>
      <c r="G1233" s="1"/>
      <c r="H1233"/>
    </row>
    <row r="1234" spans="4:8" x14ac:dyDescent="0.3">
      <c r="D1234" s="1"/>
      <c r="E1234" s="1"/>
      <c r="F1234" s="1"/>
      <c r="G1234" s="1"/>
      <c r="H1234"/>
    </row>
    <row r="1235" spans="4:8" x14ac:dyDescent="0.3">
      <c r="D1235" s="1"/>
      <c r="E1235" s="1"/>
      <c r="F1235" s="1"/>
      <c r="G1235" s="1"/>
      <c r="H1235"/>
    </row>
    <row r="1236" spans="4:8" x14ac:dyDescent="0.3">
      <c r="D1236" s="1"/>
      <c r="E1236" s="1"/>
      <c r="F1236" s="1"/>
      <c r="G1236" s="1"/>
      <c r="H1236"/>
    </row>
    <row r="1237" spans="4:8" x14ac:dyDescent="0.3">
      <c r="D1237" s="1"/>
      <c r="E1237" s="1"/>
      <c r="F1237" s="1"/>
      <c r="G1237" s="1"/>
      <c r="H1237"/>
    </row>
    <row r="1238" spans="4:8" x14ac:dyDescent="0.3">
      <c r="D1238" s="1"/>
      <c r="E1238" s="1"/>
      <c r="F1238" s="1"/>
      <c r="G1238" s="1"/>
      <c r="H1238"/>
    </row>
    <row r="1239" spans="4:8" x14ac:dyDescent="0.3">
      <c r="D1239" s="1"/>
      <c r="E1239" s="1"/>
      <c r="F1239" s="1"/>
      <c r="G1239" s="1"/>
      <c r="H1239"/>
    </row>
    <row r="1240" spans="4:8" x14ac:dyDescent="0.3">
      <c r="D1240" s="1"/>
      <c r="E1240" s="1"/>
      <c r="F1240" s="1"/>
      <c r="G1240" s="1"/>
      <c r="H1240"/>
    </row>
    <row r="1241" spans="4:8" x14ac:dyDescent="0.3">
      <c r="D1241" s="1"/>
      <c r="E1241" s="1"/>
      <c r="F1241" s="1"/>
      <c r="G1241" s="1"/>
      <c r="H1241"/>
    </row>
    <row r="1242" spans="4:8" x14ac:dyDescent="0.3">
      <c r="D1242" s="1"/>
      <c r="E1242" s="1"/>
      <c r="F1242" s="1"/>
      <c r="G1242" s="1"/>
      <c r="H1242"/>
    </row>
    <row r="1243" spans="4:8" x14ac:dyDescent="0.3">
      <c r="D1243" s="1"/>
      <c r="E1243" s="1"/>
      <c r="F1243" s="1"/>
      <c r="G1243" s="1"/>
      <c r="H1243"/>
    </row>
    <row r="1244" spans="4:8" x14ac:dyDescent="0.3">
      <c r="D1244" s="1"/>
      <c r="E1244" s="1"/>
      <c r="F1244" s="1"/>
      <c r="G1244" s="1"/>
      <c r="H1244"/>
    </row>
    <row r="1245" spans="4:8" x14ac:dyDescent="0.3">
      <c r="D1245" s="1"/>
      <c r="E1245" s="1"/>
      <c r="F1245" s="1"/>
      <c r="G1245" s="1"/>
      <c r="H1245"/>
    </row>
    <row r="1246" spans="4:8" x14ac:dyDescent="0.3">
      <c r="D1246" s="1"/>
      <c r="E1246" s="1"/>
      <c r="F1246" s="1"/>
      <c r="G1246" s="1"/>
      <c r="H1246"/>
    </row>
    <row r="1247" spans="4:8" x14ac:dyDescent="0.3">
      <c r="D1247" s="1"/>
      <c r="E1247" s="1"/>
      <c r="F1247" s="1"/>
      <c r="G1247" s="1"/>
      <c r="H1247"/>
    </row>
    <row r="1248" spans="4:8" x14ac:dyDescent="0.3">
      <c r="D1248" s="1"/>
      <c r="E1248" s="1"/>
      <c r="F1248" s="1"/>
      <c r="G1248" s="1"/>
      <c r="H1248"/>
    </row>
    <row r="1249" spans="4:8" x14ac:dyDescent="0.3">
      <c r="D1249" s="1"/>
      <c r="E1249" s="1"/>
      <c r="F1249" s="1"/>
      <c r="G1249" s="1"/>
      <c r="H1249"/>
    </row>
    <row r="1250" spans="4:8" x14ac:dyDescent="0.3">
      <c r="D1250" s="1"/>
      <c r="E1250" s="1"/>
      <c r="F1250" s="1"/>
      <c r="G1250" s="1"/>
      <c r="H1250"/>
    </row>
    <row r="1251" spans="4:8" x14ac:dyDescent="0.3">
      <c r="D1251" s="1"/>
      <c r="E1251" s="1"/>
      <c r="F1251" s="1"/>
      <c r="G1251" s="1"/>
      <c r="H1251"/>
    </row>
    <row r="1252" spans="4:8" x14ac:dyDescent="0.3">
      <c r="D1252" s="1"/>
      <c r="E1252" s="1"/>
      <c r="F1252" s="1"/>
      <c r="G1252" s="1"/>
      <c r="H1252"/>
    </row>
    <row r="1253" spans="4:8" x14ac:dyDescent="0.3">
      <c r="D1253" s="1"/>
      <c r="E1253" s="1"/>
      <c r="F1253" s="1"/>
      <c r="G1253" s="1"/>
      <c r="H1253"/>
    </row>
    <row r="1254" spans="4:8" x14ac:dyDescent="0.3">
      <c r="D1254" s="1"/>
      <c r="E1254" s="1"/>
      <c r="F1254" s="1"/>
      <c r="G1254" s="1"/>
      <c r="H1254"/>
    </row>
    <row r="1255" spans="4:8" x14ac:dyDescent="0.3">
      <c r="D1255" s="1"/>
      <c r="E1255" s="1"/>
      <c r="F1255" s="1"/>
      <c r="G1255" s="1"/>
      <c r="H1255"/>
    </row>
    <row r="1256" spans="4:8" x14ac:dyDescent="0.3">
      <c r="D1256" s="1"/>
      <c r="E1256" s="1"/>
      <c r="F1256" s="1"/>
      <c r="G1256" s="1"/>
      <c r="H1256"/>
    </row>
    <row r="1257" spans="4:8" x14ac:dyDescent="0.3">
      <c r="D1257" s="1"/>
      <c r="E1257" s="1"/>
      <c r="F1257" s="1"/>
      <c r="G1257" s="1"/>
      <c r="H1257"/>
    </row>
    <row r="1258" spans="4:8" x14ac:dyDescent="0.3">
      <c r="D1258" s="1"/>
      <c r="E1258" s="1"/>
      <c r="F1258" s="1"/>
      <c r="G1258" s="1"/>
      <c r="H1258"/>
    </row>
    <row r="1259" spans="4:8" x14ac:dyDescent="0.3">
      <c r="D1259" s="1"/>
      <c r="E1259" s="1"/>
      <c r="F1259" s="1"/>
      <c r="G1259" s="1"/>
      <c r="H1259"/>
    </row>
    <row r="1260" spans="4:8" x14ac:dyDescent="0.3">
      <c r="D1260" s="1"/>
      <c r="E1260" s="1"/>
      <c r="F1260" s="1"/>
      <c r="G1260" s="1"/>
      <c r="H1260"/>
    </row>
    <row r="1261" spans="4:8" x14ac:dyDescent="0.3">
      <c r="D1261" s="1"/>
      <c r="E1261" s="1"/>
      <c r="F1261" s="1"/>
      <c r="G1261" s="1"/>
      <c r="H1261"/>
    </row>
    <row r="1262" spans="4:8" x14ac:dyDescent="0.3">
      <c r="D1262" s="1"/>
      <c r="E1262" s="1"/>
      <c r="F1262" s="1"/>
      <c r="G1262" s="1"/>
      <c r="H1262"/>
    </row>
    <row r="1263" spans="4:8" x14ac:dyDescent="0.3">
      <c r="D1263" s="1"/>
      <c r="E1263" s="1"/>
      <c r="F1263" s="1"/>
      <c r="G1263" s="1"/>
      <c r="H1263"/>
    </row>
    <row r="1264" spans="4:8" x14ac:dyDescent="0.3">
      <c r="D1264" s="1"/>
      <c r="E1264" s="1"/>
      <c r="F1264" s="1"/>
      <c r="G1264" s="1"/>
      <c r="H1264"/>
    </row>
    <row r="1265" spans="4:8" x14ac:dyDescent="0.3">
      <c r="D1265" s="1"/>
      <c r="E1265" s="1"/>
      <c r="F1265" s="1"/>
      <c r="G1265" s="1"/>
      <c r="H1265"/>
    </row>
    <row r="1266" spans="4:8" x14ac:dyDescent="0.3">
      <c r="D1266" s="1"/>
      <c r="E1266" s="1"/>
      <c r="F1266" s="1"/>
      <c r="G1266" s="1"/>
      <c r="H1266"/>
    </row>
    <row r="1267" spans="4:8" x14ac:dyDescent="0.3">
      <c r="D1267" s="1"/>
      <c r="E1267" s="1"/>
      <c r="F1267" s="1"/>
      <c r="G1267" s="1"/>
      <c r="H1267"/>
    </row>
    <row r="1268" spans="4:8" x14ac:dyDescent="0.3">
      <c r="D1268" s="1"/>
      <c r="E1268" s="1"/>
      <c r="F1268" s="1"/>
      <c r="G1268" s="1"/>
      <c r="H1268"/>
    </row>
    <row r="1269" spans="4:8" x14ac:dyDescent="0.3">
      <c r="D1269" s="1"/>
      <c r="E1269" s="1"/>
      <c r="F1269" s="1"/>
      <c r="G1269" s="1"/>
      <c r="H1269"/>
    </row>
    <row r="1270" spans="4:8" x14ac:dyDescent="0.3">
      <c r="D1270" s="1"/>
      <c r="E1270" s="1"/>
      <c r="F1270" s="1"/>
      <c r="G1270" s="1"/>
      <c r="H1270"/>
    </row>
    <row r="1271" spans="4:8" x14ac:dyDescent="0.3">
      <c r="D1271" s="1"/>
      <c r="E1271" s="1"/>
      <c r="F1271" s="1"/>
      <c r="G1271" s="1"/>
      <c r="H1271"/>
    </row>
    <row r="1272" spans="4:8" x14ac:dyDescent="0.3">
      <c r="D1272" s="1"/>
      <c r="E1272" s="1"/>
      <c r="F1272" s="1"/>
      <c r="G1272" s="1"/>
      <c r="H1272"/>
    </row>
    <row r="1273" spans="4:8" x14ac:dyDescent="0.3">
      <c r="D1273" s="1"/>
      <c r="E1273" s="1"/>
      <c r="F1273" s="1"/>
      <c r="G1273" s="1"/>
      <c r="H1273"/>
    </row>
    <row r="1274" spans="4:8" x14ac:dyDescent="0.3">
      <c r="D1274" s="1"/>
      <c r="E1274" s="1"/>
      <c r="F1274" s="1"/>
      <c r="G1274" s="1"/>
      <c r="H1274"/>
    </row>
    <row r="1275" spans="4:8" x14ac:dyDescent="0.3">
      <c r="D1275" s="1"/>
      <c r="E1275" s="1"/>
      <c r="F1275" s="1"/>
      <c r="G1275" s="1"/>
      <c r="H1275"/>
    </row>
    <row r="1276" spans="4:8" x14ac:dyDescent="0.3">
      <c r="D1276" s="1"/>
      <c r="E1276" s="1"/>
      <c r="F1276" s="1"/>
      <c r="G1276" s="1"/>
      <c r="H1276"/>
    </row>
    <row r="1277" spans="4:8" x14ac:dyDescent="0.3">
      <c r="D1277" s="1"/>
      <c r="E1277" s="1"/>
      <c r="F1277" s="1"/>
      <c r="G1277" s="1"/>
      <c r="H1277"/>
    </row>
    <row r="1278" spans="4:8" x14ac:dyDescent="0.3">
      <c r="D1278" s="1"/>
      <c r="E1278" s="1"/>
      <c r="F1278" s="1"/>
      <c r="G1278" s="1"/>
      <c r="H1278"/>
    </row>
    <row r="1279" spans="4:8" x14ac:dyDescent="0.3">
      <c r="D1279" s="1"/>
      <c r="E1279" s="1"/>
      <c r="F1279" s="1"/>
      <c r="G1279" s="1"/>
      <c r="H1279"/>
    </row>
    <row r="1280" spans="4:8" x14ac:dyDescent="0.3">
      <c r="D1280" s="1"/>
      <c r="E1280" s="1"/>
      <c r="F1280" s="1"/>
      <c r="G1280" s="1"/>
      <c r="H1280"/>
    </row>
    <row r="1281" spans="4:8" x14ac:dyDescent="0.3">
      <c r="D1281" s="1"/>
      <c r="E1281" s="1"/>
      <c r="F1281" s="1"/>
      <c r="G1281" s="1"/>
      <c r="H1281"/>
    </row>
    <row r="1282" spans="4:8" x14ac:dyDescent="0.3">
      <c r="D1282" s="1"/>
      <c r="E1282" s="1"/>
      <c r="F1282" s="1"/>
      <c r="G1282" s="1"/>
      <c r="H1282"/>
    </row>
    <row r="1283" spans="4:8" x14ac:dyDescent="0.3">
      <c r="D1283" s="1"/>
      <c r="E1283" s="1"/>
      <c r="F1283" s="1"/>
      <c r="G1283" s="1"/>
      <c r="H1283"/>
    </row>
    <row r="1284" spans="4:8" x14ac:dyDescent="0.3">
      <c r="D1284" s="1"/>
      <c r="E1284" s="1"/>
      <c r="F1284" s="1"/>
      <c r="G1284" s="1"/>
      <c r="H1284"/>
    </row>
    <row r="1285" spans="4:8" x14ac:dyDescent="0.3">
      <c r="D1285" s="1"/>
      <c r="E1285" s="1"/>
      <c r="F1285" s="1"/>
      <c r="G1285" s="1"/>
      <c r="H1285"/>
    </row>
    <row r="1286" spans="4:8" x14ac:dyDescent="0.3">
      <c r="D1286" s="1"/>
      <c r="E1286" s="1"/>
      <c r="F1286" s="1"/>
      <c r="G1286" s="1"/>
      <c r="H1286"/>
    </row>
    <row r="1287" spans="4:8" x14ac:dyDescent="0.3">
      <c r="D1287" s="1"/>
      <c r="E1287" s="1"/>
      <c r="F1287" s="1"/>
      <c r="G1287" s="1"/>
      <c r="H1287"/>
    </row>
    <row r="1288" spans="4:8" x14ac:dyDescent="0.3">
      <c r="D1288" s="1"/>
      <c r="E1288" s="1"/>
      <c r="F1288" s="1"/>
      <c r="G1288" s="1"/>
      <c r="H1288"/>
    </row>
    <row r="1289" spans="4:8" x14ac:dyDescent="0.3">
      <c r="D1289" s="1"/>
      <c r="E1289" s="1"/>
      <c r="F1289" s="1"/>
      <c r="G1289" s="1"/>
      <c r="H1289"/>
    </row>
    <row r="1290" spans="4:8" x14ac:dyDescent="0.3">
      <c r="D1290" s="1"/>
      <c r="E1290" s="1"/>
      <c r="F1290" s="1"/>
      <c r="G1290" s="1"/>
      <c r="H1290"/>
    </row>
    <row r="1291" spans="4:8" x14ac:dyDescent="0.3">
      <c r="D1291" s="1"/>
      <c r="E1291" s="1"/>
      <c r="F1291" s="1"/>
      <c r="G1291" s="1"/>
      <c r="H1291"/>
    </row>
    <row r="1292" spans="4:8" x14ac:dyDescent="0.3">
      <c r="D1292" s="1"/>
      <c r="E1292" s="1"/>
      <c r="F1292" s="1"/>
      <c r="G1292" s="1"/>
      <c r="H1292"/>
    </row>
    <row r="1293" spans="4:8" x14ac:dyDescent="0.3">
      <c r="D1293" s="1"/>
      <c r="E1293" s="1"/>
      <c r="F1293" s="1"/>
      <c r="G1293" s="1"/>
      <c r="H1293"/>
    </row>
    <row r="1294" spans="4:8" x14ac:dyDescent="0.3">
      <c r="D1294" s="1"/>
      <c r="E1294" s="1"/>
      <c r="F1294" s="1"/>
      <c r="G1294" s="1"/>
      <c r="H1294"/>
    </row>
    <row r="1295" spans="4:8" x14ac:dyDescent="0.3">
      <c r="D1295" s="1"/>
      <c r="E1295" s="1"/>
      <c r="F1295" s="1"/>
      <c r="G1295" s="1"/>
      <c r="H1295"/>
    </row>
    <row r="1296" spans="4:8" x14ac:dyDescent="0.3">
      <c r="D1296" s="1"/>
      <c r="E1296" s="1"/>
      <c r="F1296" s="1"/>
      <c r="G1296" s="1"/>
      <c r="H1296"/>
    </row>
    <row r="1297" spans="4:8" x14ac:dyDescent="0.3">
      <c r="D1297" s="1"/>
      <c r="E1297" s="1"/>
      <c r="F1297" s="1"/>
      <c r="G1297" s="1"/>
      <c r="H1297"/>
    </row>
    <row r="1298" spans="4:8" x14ac:dyDescent="0.3">
      <c r="D1298" s="1"/>
      <c r="E1298" s="1"/>
      <c r="F1298" s="1"/>
      <c r="G1298" s="1"/>
      <c r="H1298"/>
    </row>
    <row r="1299" spans="4:8" x14ac:dyDescent="0.3">
      <c r="D1299" s="1"/>
      <c r="E1299" s="1"/>
      <c r="F1299" s="1"/>
      <c r="G1299" s="1"/>
      <c r="H1299"/>
    </row>
    <row r="1300" spans="4:8" x14ac:dyDescent="0.3">
      <c r="D1300" s="1"/>
      <c r="E1300" s="1"/>
      <c r="F1300" s="1"/>
      <c r="G1300" s="1"/>
      <c r="H1300"/>
    </row>
    <row r="1301" spans="4:8" x14ac:dyDescent="0.3">
      <c r="D1301" s="1"/>
      <c r="E1301" s="1"/>
      <c r="F1301" s="1"/>
      <c r="G1301" s="1"/>
      <c r="H1301"/>
    </row>
    <row r="1302" spans="4:8" x14ac:dyDescent="0.3">
      <c r="D1302" s="1"/>
      <c r="E1302" s="1"/>
      <c r="F1302" s="1"/>
      <c r="G1302" s="1"/>
      <c r="H1302"/>
    </row>
    <row r="1303" spans="4:8" x14ac:dyDescent="0.3">
      <c r="D1303" s="1"/>
      <c r="E1303" s="1"/>
      <c r="F1303" s="1"/>
      <c r="G1303" s="1"/>
      <c r="H1303"/>
    </row>
    <row r="1304" spans="4:8" x14ac:dyDescent="0.3">
      <c r="D1304" s="1"/>
      <c r="E1304" s="1"/>
      <c r="F1304" s="1"/>
      <c r="G1304" s="1"/>
      <c r="H1304"/>
    </row>
    <row r="1305" spans="4:8" x14ac:dyDescent="0.3">
      <c r="D1305" s="1"/>
      <c r="E1305" s="1"/>
      <c r="F1305" s="1"/>
      <c r="G1305" s="1"/>
      <c r="H1305"/>
    </row>
    <row r="1306" spans="4:8" x14ac:dyDescent="0.3">
      <c r="D1306" s="1"/>
      <c r="E1306" s="1"/>
      <c r="F1306" s="1"/>
      <c r="G1306" s="1"/>
      <c r="H1306"/>
    </row>
    <row r="1307" spans="4:8" x14ac:dyDescent="0.3">
      <c r="D1307" s="1"/>
      <c r="E1307" s="1"/>
      <c r="F1307" s="1"/>
      <c r="G1307" s="1"/>
      <c r="H1307"/>
    </row>
    <row r="1308" spans="4:8" x14ac:dyDescent="0.3">
      <c r="D1308" s="1"/>
      <c r="E1308" s="1"/>
      <c r="F1308" s="1"/>
      <c r="G1308" s="1"/>
      <c r="H1308"/>
    </row>
    <row r="1309" spans="4:8" x14ac:dyDescent="0.3">
      <c r="D1309" s="1"/>
      <c r="E1309" s="1"/>
      <c r="F1309" s="1"/>
      <c r="G1309" s="1"/>
      <c r="H1309"/>
    </row>
    <row r="1310" spans="4:8" x14ac:dyDescent="0.3">
      <c r="D1310" s="1"/>
      <c r="E1310" s="1"/>
      <c r="F1310" s="1"/>
      <c r="G1310" s="1"/>
      <c r="H1310"/>
    </row>
    <row r="1311" spans="4:8" x14ac:dyDescent="0.3">
      <c r="D1311" s="1"/>
      <c r="E1311" s="1"/>
      <c r="F1311" s="1"/>
      <c r="G1311" s="1"/>
      <c r="H1311"/>
    </row>
    <row r="1312" spans="4:8" x14ac:dyDescent="0.3">
      <c r="D1312" s="1"/>
      <c r="E1312" s="1"/>
      <c r="F1312" s="1"/>
      <c r="G1312" s="1"/>
      <c r="H1312"/>
    </row>
    <row r="1313" spans="4:8" x14ac:dyDescent="0.3">
      <c r="D1313" s="1"/>
      <c r="E1313" s="1"/>
      <c r="F1313" s="1"/>
      <c r="G1313" s="1"/>
      <c r="H1313"/>
    </row>
    <row r="1314" spans="4:8" x14ac:dyDescent="0.3">
      <c r="D1314" s="1"/>
      <c r="E1314" s="1"/>
      <c r="F1314" s="1"/>
      <c r="G1314" s="1"/>
      <c r="H1314"/>
    </row>
    <row r="1315" spans="4:8" x14ac:dyDescent="0.3">
      <c r="D1315" s="1"/>
      <c r="E1315" s="1"/>
      <c r="F1315" s="1"/>
      <c r="G1315" s="1"/>
      <c r="H1315"/>
    </row>
    <row r="1316" spans="4:8" x14ac:dyDescent="0.3">
      <c r="D1316" s="1"/>
      <c r="E1316" s="1"/>
      <c r="F1316" s="1"/>
      <c r="G1316" s="1"/>
      <c r="H1316"/>
    </row>
    <row r="1317" spans="4:8" x14ac:dyDescent="0.3">
      <c r="D1317" s="1"/>
      <c r="E1317" s="1"/>
      <c r="F1317" s="1"/>
      <c r="G1317" s="1"/>
      <c r="H1317"/>
    </row>
    <row r="1318" spans="4:8" x14ac:dyDescent="0.3">
      <c r="D1318" s="1"/>
      <c r="E1318" s="1"/>
      <c r="F1318" s="1"/>
      <c r="G1318" s="1"/>
      <c r="H1318"/>
    </row>
    <row r="1319" spans="4:8" x14ac:dyDescent="0.3">
      <c r="D1319" s="1"/>
      <c r="E1319" s="1"/>
      <c r="F1319" s="1"/>
      <c r="G1319" s="1"/>
      <c r="H1319"/>
    </row>
    <row r="1320" spans="4:8" x14ac:dyDescent="0.3">
      <c r="D1320" s="1"/>
      <c r="E1320" s="1"/>
      <c r="F1320" s="1"/>
      <c r="G1320" s="1"/>
      <c r="H1320"/>
    </row>
    <row r="1321" spans="4:8" x14ac:dyDescent="0.3">
      <c r="D1321" s="1"/>
      <c r="E1321" s="1"/>
      <c r="F1321" s="1"/>
      <c r="G1321" s="1"/>
      <c r="H1321"/>
    </row>
    <row r="1322" spans="4:8" x14ac:dyDescent="0.3">
      <c r="D1322" s="1"/>
      <c r="E1322" s="1"/>
      <c r="F1322" s="1"/>
      <c r="G1322" s="1"/>
      <c r="H1322"/>
    </row>
    <row r="1323" spans="4:8" x14ac:dyDescent="0.3">
      <c r="D1323" s="1"/>
      <c r="E1323" s="1"/>
      <c r="F1323" s="1"/>
      <c r="G1323" s="1"/>
      <c r="H1323"/>
    </row>
    <row r="1324" spans="4:8" x14ac:dyDescent="0.3">
      <c r="D1324" s="1"/>
      <c r="E1324" s="1"/>
      <c r="F1324" s="1"/>
      <c r="G1324" s="1"/>
      <c r="H1324"/>
    </row>
    <row r="1325" spans="4:8" x14ac:dyDescent="0.3">
      <c r="D1325" s="1"/>
      <c r="E1325" s="1"/>
      <c r="F1325" s="1"/>
      <c r="G1325" s="1"/>
      <c r="H1325"/>
    </row>
    <row r="1326" spans="4:8" x14ac:dyDescent="0.3">
      <c r="D1326" s="1"/>
      <c r="E1326" s="1"/>
      <c r="F1326" s="1"/>
      <c r="G1326" s="1"/>
      <c r="H1326"/>
    </row>
    <row r="1327" spans="4:8" x14ac:dyDescent="0.3">
      <c r="D1327" s="1"/>
      <c r="E1327" s="1"/>
      <c r="F1327" s="1"/>
      <c r="G1327" s="1"/>
      <c r="H1327"/>
    </row>
    <row r="1328" spans="4:8" x14ac:dyDescent="0.3">
      <c r="D1328" s="1"/>
      <c r="E1328" s="1"/>
      <c r="F1328" s="1"/>
      <c r="G1328" s="1"/>
      <c r="H1328"/>
    </row>
    <row r="1329" spans="4:8" x14ac:dyDescent="0.3">
      <c r="D1329" s="1"/>
      <c r="E1329" s="1"/>
      <c r="F1329" s="1"/>
      <c r="G1329" s="1"/>
      <c r="H1329"/>
    </row>
    <row r="1330" spans="4:8" x14ac:dyDescent="0.3">
      <c r="D1330" s="1"/>
      <c r="E1330" s="1"/>
      <c r="F1330" s="1"/>
      <c r="G1330" s="1"/>
      <c r="H1330"/>
    </row>
    <row r="1331" spans="4:8" x14ac:dyDescent="0.3">
      <c r="D1331" s="1"/>
      <c r="E1331" s="1"/>
      <c r="F1331" s="1"/>
      <c r="G1331" s="1"/>
      <c r="H1331"/>
    </row>
    <row r="1332" spans="4:8" x14ac:dyDescent="0.3">
      <c r="D1332" s="1"/>
      <c r="E1332" s="1"/>
      <c r="F1332" s="1"/>
      <c r="G1332" s="1"/>
      <c r="H1332"/>
    </row>
    <row r="1333" spans="4:8" x14ac:dyDescent="0.3">
      <c r="D1333" s="1"/>
      <c r="E1333" s="1"/>
      <c r="F1333" s="1"/>
      <c r="G1333" s="1"/>
      <c r="H1333"/>
    </row>
    <row r="1334" spans="4:8" x14ac:dyDescent="0.3">
      <c r="D1334" s="1"/>
      <c r="E1334" s="1"/>
      <c r="F1334" s="1"/>
      <c r="G1334" s="1"/>
      <c r="H1334"/>
    </row>
    <row r="1335" spans="4:8" x14ac:dyDescent="0.3">
      <c r="D1335" s="1"/>
      <c r="E1335" s="1"/>
      <c r="F1335" s="1"/>
      <c r="G1335" s="1"/>
      <c r="H1335"/>
    </row>
    <row r="1336" spans="4:8" x14ac:dyDescent="0.3">
      <c r="D1336" s="1"/>
      <c r="E1336" s="1"/>
      <c r="F1336" s="1"/>
      <c r="G1336" s="1"/>
      <c r="H1336"/>
    </row>
    <row r="1337" spans="4:8" x14ac:dyDescent="0.3">
      <c r="D1337" s="1"/>
      <c r="E1337" s="1"/>
      <c r="F1337" s="1"/>
      <c r="G1337" s="1"/>
      <c r="H1337"/>
    </row>
    <row r="1338" spans="4:8" x14ac:dyDescent="0.3">
      <c r="D1338" s="1"/>
      <c r="E1338" s="1"/>
      <c r="F1338" s="1"/>
      <c r="G1338" s="1"/>
      <c r="H1338"/>
    </row>
    <row r="1339" spans="4:8" x14ac:dyDescent="0.3">
      <c r="D1339" s="1"/>
      <c r="E1339" s="1"/>
      <c r="F1339" s="1"/>
      <c r="G1339" s="1"/>
      <c r="H1339"/>
    </row>
    <row r="1340" spans="4:8" x14ac:dyDescent="0.3">
      <c r="D1340" s="1"/>
      <c r="E1340" s="1"/>
      <c r="F1340" s="1"/>
      <c r="G1340" s="1"/>
      <c r="H1340"/>
    </row>
    <row r="1341" spans="4:8" x14ac:dyDescent="0.3">
      <c r="D1341" s="1"/>
      <c r="E1341" s="1"/>
      <c r="F1341" s="1"/>
      <c r="G1341" s="1"/>
      <c r="H1341"/>
    </row>
    <row r="1342" spans="4:8" x14ac:dyDescent="0.3">
      <c r="D1342" s="1"/>
      <c r="E1342" s="1"/>
      <c r="F1342" s="1"/>
      <c r="G1342" s="1"/>
      <c r="H1342"/>
    </row>
    <row r="1343" spans="4:8" x14ac:dyDescent="0.3">
      <c r="D1343" s="1"/>
      <c r="E1343" s="1"/>
      <c r="F1343" s="1"/>
      <c r="G1343" s="1"/>
      <c r="H1343"/>
    </row>
    <row r="1344" spans="4:8" x14ac:dyDescent="0.3">
      <c r="D1344" s="1"/>
      <c r="E1344" s="1"/>
      <c r="F1344" s="1"/>
      <c r="G1344" s="1"/>
      <c r="H1344"/>
    </row>
    <row r="1345" spans="4:8" x14ac:dyDescent="0.3">
      <c r="D1345" s="1"/>
      <c r="E1345" s="1"/>
      <c r="F1345" s="1"/>
      <c r="G1345" s="1"/>
      <c r="H1345"/>
    </row>
    <row r="1346" spans="4:8" x14ac:dyDescent="0.3">
      <c r="D1346" s="1"/>
      <c r="E1346" s="1"/>
      <c r="F1346" s="1"/>
      <c r="G1346" s="1"/>
      <c r="H1346"/>
    </row>
    <row r="1347" spans="4:8" x14ac:dyDescent="0.3">
      <c r="D1347" s="1"/>
      <c r="E1347" s="1"/>
      <c r="F1347" s="1"/>
      <c r="G1347" s="1"/>
      <c r="H1347"/>
    </row>
    <row r="1348" spans="4:8" x14ac:dyDescent="0.3">
      <c r="D1348" s="1"/>
      <c r="E1348" s="1"/>
      <c r="F1348" s="1"/>
      <c r="G1348" s="1"/>
      <c r="H1348"/>
    </row>
    <row r="1349" spans="4:8" x14ac:dyDescent="0.3">
      <c r="D1349" s="1"/>
      <c r="E1349" s="1"/>
      <c r="F1349" s="1"/>
      <c r="G1349" s="1"/>
      <c r="H1349"/>
    </row>
    <row r="1350" spans="4:8" x14ac:dyDescent="0.3">
      <c r="D1350" s="1"/>
      <c r="E1350" s="1"/>
      <c r="F1350" s="1"/>
      <c r="G1350" s="1"/>
      <c r="H1350"/>
    </row>
    <row r="1351" spans="4:8" x14ac:dyDescent="0.3">
      <c r="D1351" s="1"/>
      <c r="E1351" s="1"/>
      <c r="F1351" s="1"/>
      <c r="G1351" s="1"/>
      <c r="H1351"/>
    </row>
    <row r="1352" spans="4:8" x14ac:dyDescent="0.3">
      <c r="D1352" s="1"/>
      <c r="E1352" s="1"/>
      <c r="F1352" s="1"/>
      <c r="G1352" s="1"/>
      <c r="H1352"/>
    </row>
    <row r="1353" spans="4:8" x14ac:dyDescent="0.3">
      <c r="D1353" s="1"/>
      <c r="E1353" s="1"/>
      <c r="F1353" s="1"/>
      <c r="G1353" s="1"/>
      <c r="H1353"/>
    </row>
    <row r="1354" spans="4:8" x14ac:dyDescent="0.3">
      <c r="D1354" s="1"/>
      <c r="E1354" s="1"/>
      <c r="F1354" s="1"/>
      <c r="G1354" s="1"/>
      <c r="H1354"/>
    </row>
    <row r="1355" spans="4:8" x14ac:dyDescent="0.3">
      <c r="D1355" s="1"/>
      <c r="E1355" s="1"/>
      <c r="F1355" s="1"/>
      <c r="G1355" s="1"/>
      <c r="H1355"/>
    </row>
    <row r="1356" spans="4:8" x14ac:dyDescent="0.3">
      <c r="D1356" s="1"/>
      <c r="E1356" s="1"/>
      <c r="F1356" s="1"/>
      <c r="G1356" s="1"/>
      <c r="H1356"/>
    </row>
    <row r="1357" spans="4:8" x14ac:dyDescent="0.3">
      <c r="D1357" s="1"/>
      <c r="E1357" s="1"/>
      <c r="F1357" s="1"/>
      <c r="G1357" s="1"/>
      <c r="H1357"/>
    </row>
    <row r="1358" spans="4:8" x14ac:dyDescent="0.3">
      <c r="D1358" s="1"/>
      <c r="E1358" s="1"/>
      <c r="F1358" s="1"/>
      <c r="G1358" s="1"/>
      <c r="H1358"/>
    </row>
    <row r="1359" spans="4:8" x14ac:dyDescent="0.3">
      <c r="D1359" s="1"/>
      <c r="E1359" s="1"/>
      <c r="F1359" s="1"/>
      <c r="G1359" s="1"/>
      <c r="H1359"/>
    </row>
    <row r="1360" spans="4:8" x14ac:dyDescent="0.3">
      <c r="D1360" s="1"/>
      <c r="E1360" s="1"/>
      <c r="F1360" s="1"/>
      <c r="G1360" s="1"/>
      <c r="H1360"/>
    </row>
    <row r="1361" spans="4:8" x14ac:dyDescent="0.3">
      <c r="D1361" s="1"/>
      <c r="E1361" s="1"/>
      <c r="F1361" s="1"/>
      <c r="G1361" s="1"/>
      <c r="H1361"/>
    </row>
    <row r="1362" spans="4:8" x14ac:dyDescent="0.3">
      <c r="D1362" s="1"/>
      <c r="E1362" s="1"/>
      <c r="F1362" s="1"/>
      <c r="G1362" s="1"/>
      <c r="H1362"/>
    </row>
    <row r="1363" spans="4:8" x14ac:dyDescent="0.3">
      <c r="D1363" s="1"/>
      <c r="E1363" s="1"/>
      <c r="F1363" s="1"/>
      <c r="G1363" s="1"/>
      <c r="H1363"/>
    </row>
    <row r="1364" spans="4:8" x14ac:dyDescent="0.3">
      <c r="D1364" s="1"/>
      <c r="E1364" s="1"/>
      <c r="F1364" s="1"/>
      <c r="G1364" s="1"/>
      <c r="H1364"/>
    </row>
    <row r="1365" spans="4:8" x14ac:dyDescent="0.3">
      <c r="D1365" s="1"/>
      <c r="E1365" s="1"/>
      <c r="F1365" s="1"/>
      <c r="G1365" s="1"/>
      <c r="H1365"/>
    </row>
    <row r="1366" spans="4:8" x14ac:dyDescent="0.3">
      <c r="D1366" s="1"/>
      <c r="E1366" s="1"/>
      <c r="F1366" s="1"/>
      <c r="G1366" s="1"/>
      <c r="H1366"/>
    </row>
    <row r="1367" spans="4:8" x14ac:dyDescent="0.3">
      <c r="D1367" s="1"/>
      <c r="E1367" s="1"/>
      <c r="F1367" s="1"/>
      <c r="G1367" s="1"/>
      <c r="H1367"/>
    </row>
    <row r="1368" spans="4:8" x14ac:dyDescent="0.3">
      <c r="D1368" s="1"/>
      <c r="E1368" s="1"/>
      <c r="F1368" s="1"/>
      <c r="G1368" s="1"/>
      <c r="H1368"/>
    </row>
    <row r="1369" spans="4:8" x14ac:dyDescent="0.3">
      <c r="D1369" s="1"/>
      <c r="E1369" s="1"/>
      <c r="F1369" s="1"/>
      <c r="G1369" s="1"/>
      <c r="H1369"/>
    </row>
    <row r="1370" spans="4:8" x14ac:dyDescent="0.3">
      <c r="D1370" s="1"/>
      <c r="E1370" s="1"/>
      <c r="F1370" s="1"/>
      <c r="G1370" s="1"/>
      <c r="H1370"/>
    </row>
    <row r="1371" spans="4:8" x14ac:dyDescent="0.3">
      <c r="D1371" s="1"/>
      <c r="E1371" s="1"/>
      <c r="F1371" s="1"/>
      <c r="G1371" s="1"/>
      <c r="H1371"/>
    </row>
    <row r="1372" spans="4:8" x14ac:dyDescent="0.3">
      <c r="D1372" s="1"/>
      <c r="E1372" s="1"/>
      <c r="F1372" s="1"/>
      <c r="G1372" s="1"/>
      <c r="H1372"/>
    </row>
    <row r="1373" spans="4:8" x14ac:dyDescent="0.3">
      <c r="D1373" s="1"/>
      <c r="E1373" s="1"/>
      <c r="F1373" s="1"/>
      <c r="G1373" s="1"/>
      <c r="H1373"/>
    </row>
    <row r="1374" spans="4:8" x14ac:dyDescent="0.3">
      <c r="D1374" s="1"/>
      <c r="E1374" s="1"/>
      <c r="F1374" s="1"/>
      <c r="G1374" s="1"/>
      <c r="H1374"/>
    </row>
    <row r="1375" spans="4:8" x14ac:dyDescent="0.3">
      <c r="D1375" s="1"/>
      <c r="E1375" s="1"/>
      <c r="F1375" s="1"/>
      <c r="G1375" s="1"/>
      <c r="H1375"/>
    </row>
    <row r="1376" spans="4:8" x14ac:dyDescent="0.3">
      <c r="D1376" s="1"/>
      <c r="E1376" s="1"/>
      <c r="F1376" s="1"/>
      <c r="G1376" s="1"/>
      <c r="H1376"/>
    </row>
    <row r="1377" spans="4:8" x14ac:dyDescent="0.3">
      <c r="D1377" s="1"/>
      <c r="E1377" s="1"/>
      <c r="F1377" s="1"/>
      <c r="G1377" s="1"/>
      <c r="H1377"/>
    </row>
    <row r="1378" spans="4:8" x14ac:dyDescent="0.3">
      <c r="D1378" s="1"/>
      <c r="E1378" s="1"/>
      <c r="F1378" s="1"/>
      <c r="G1378" s="1"/>
      <c r="H1378"/>
    </row>
    <row r="1379" spans="4:8" x14ac:dyDescent="0.3">
      <c r="D1379" s="1"/>
      <c r="E1379" s="1"/>
      <c r="F1379" s="1"/>
      <c r="G1379" s="1"/>
      <c r="H1379"/>
    </row>
    <row r="1380" spans="4:8" x14ac:dyDescent="0.3">
      <c r="D1380" s="1"/>
      <c r="E1380" s="1"/>
      <c r="F1380" s="1"/>
      <c r="G1380" s="1"/>
      <c r="H1380"/>
    </row>
    <row r="1381" spans="4:8" x14ac:dyDescent="0.3">
      <c r="D1381" s="1"/>
      <c r="E1381" s="1"/>
      <c r="F1381" s="1"/>
      <c r="G1381" s="1"/>
      <c r="H1381"/>
    </row>
    <row r="1382" spans="4:8" x14ac:dyDescent="0.3">
      <c r="D1382" s="1"/>
      <c r="E1382" s="1"/>
      <c r="F1382" s="1"/>
      <c r="G1382" s="1"/>
      <c r="H1382"/>
    </row>
    <row r="1383" spans="4:8" x14ac:dyDescent="0.3">
      <c r="D1383" s="1"/>
      <c r="E1383" s="1"/>
      <c r="F1383" s="1"/>
      <c r="G1383" s="1"/>
      <c r="H1383"/>
    </row>
    <row r="1384" spans="4:8" x14ac:dyDescent="0.3">
      <c r="D1384" s="1"/>
      <c r="E1384" s="1"/>
      <c r="F1384" s="1"/>
      <c r="G1384" s="1"/>
      <c r="H1384"/>
    </row>
    <row r="1385" spans="4:8" x14ac:dyDescent="0.3">
      <c r="D1385" s="1"/>
      <c r="E1385" s="1"/>
      <c r="F1385" s="1"/>
      <c r="G1385" s="1"/>
      <c r="H1385"/>
    </row>
    <row r="1386" spans="4:8" x14ac:dyDescent="0.3">
      <c r="D1386" s="1"/>
      <c r="E1386" s="1"/>
      <c r="F1386" s="1"/>
      <c r="G1386" s="1"/>
      <c r="H1386"/>
    </row>
    <row r="1387" spans="4:8" x14ac:dyDescent="0.3">
      <c r="D1387" s="1"/>
      <c r="E1387" s="1"/>
      <c r="F1387" s="1"/>
      <c r="G1387" s="1"/>
      <c r="H1387"/>
    </row>
    <row r="1388" spans="4:8" x14ac:dyDescent="0.3">
      <c r="D1388" s="1"/>
      <c r="E1388" s="1"/>
      <c r="F1388" s="1"/>
      <c r="G1388" s="1"/>
      <c r="H1388"/>
    </row>
    <row r="1389" spans="4:8" x14ac:dyDescent="0.3">
      <c r="D1389" s="1"/>
      <c r="E1389" s="1"/>
      <c r="F1389" s="1"/>
      <c r="G1389" s="1"/>
      <c r="H1389"/>
    </row>
    <row r="1390" spans="4:8" x14ac:dyDescent="0.3">
      <c r="D1390" s="1"/>
      <c r="E1390" s="1"/>
      <c r="F1390" s="1"/>
      <c r="G1390" s="1"/>
      <c r="H1390"/>
    </row>
    <row r="1391" spans="4:8" x14ac:dyDescent="0.3">
      <c r="D1391" s="1"/>
      <c r="E1391" s="1"/>
      <c r="F1391" s="1"/>
      <c r="G1391" s="1"/>
      <c r="H1391"/>
    </row>
    <row r="1392" spans="4:8" x14ac:dyDescent="0.3">
      <c r="D1392" s="1"/>
      <c r="E1392" s="1"/>
      <c r="F1392" s="1"/>
      <c r="G1392" s="1"/>
      <c r="H1392"/>
    </row>
    <row r="1393" spans="4:8" x14ac:dyDescent="0.3">
      <c r="D1393" s="1"/>
      <c r="E1393" s="1"/>
      <c r="F1393" s="1"/>
      <c r="G1393" s="1"/>
      <c r="H1393"/>
    </row>
    <row r="1394" spans="4:8" x14ac:dyDescent="0.3">
      <c r="D1394" s="1"/>
      <c r="E1394" s="1"/>
      <c r="F1394" s="1"/>
      <c r="G1394" s="1"/>
      <c r="H1394"/>
    </row>
    <row r="1395" spans="4:8" x14ac:dyDescent="0.3">
      <c r="D1395" s="1"/>
      <c r="E1395" s="1"/>
      <c r="F1395" s="1"/>
      <c r="G1395" s="1"/>
      <c r="H1395"/>
    </row>
    <row r="1396" spans="4:8" x14ac:dyDescent="0.3">
      <c r="D1396" s="1"/>
      <c r="E1396" s="1"/>
      <c r="F1396" s="1"/>
      <c r="G1396" s="1"/>
      <c r="H1396"/>
    </row>
    <row r="1397" spans="4:8" x14ac:dyDescent="0.3">
      <c r="D1397" s="1"/>
      <c r="E1397" s="1"/>
      <c r="F1397" s="1"/>
      <c r="G1397" s="1"/>
      <c r="H1397"/>
    </row>
    <row r="1398" spans="4:8" x14ac:dyDescent="0.3">
      <c r="D1398" s="1"/>
      <c r="E1398" s="1"/>
      <c r="F1398" s="1"/>
      <c r="G1398" s="1"/>
      <c r="H1398"/>
    </row>
    <row r="1399" spans="4:8" x14ac:dyDescent="0.3">
      <c r="D1399" s="1"/>
      <c r="E1399" s="1"/>
      <c r="F1399" s="1"/>
      <c r="G1399" s="1"/>
      <c r="H1399"/>
    </row>
    <row r="1400" spans="4:8" x14ac:dyDescent="0.3">
      <c r="D1400" s="1"/>
      <c r="E1400" s="1"/>
      <c r="F1400" s="1"/>
      <c r="G1400" s="1"/>
      <c r="H1400"/>
    </row>
    <row r="1401" spans="4:8" x14ac:dyDescent="0.3">
      <c r="D1401" s="1"/>
      <c r="E1401" s="1"/>
      <c r="F1401" s="1"/>
      <c r="G1401" s="1"/>
      <c r="H1401"/>
    </row>
    <row r="1402" spans="4:8" x14ac:dyDescent="0.3">
      <c r="D1402" s="1"/>
      <c r="E1402" s="1"/>
      <c r="F1402" s="1"/>
      <c r="G1402" s="1"/>
      <c r="H1402"/>
    </row>
    <row r="1403" spans="4:8" x14ac:dyDescent="0.3">
      <c r="D1403" s="1"/>
      <c r="E1403" s="1"/>
      <c r="F1403" s="1"/>
      <c r="G1403" s="1"/>
      <c r="H1403"/>
    </row>
    <row r="1404" spans="4:8" x14ac:dyDescent="0.3">
      <c r="D1404" s="1"/>
      <c r="E1404" s="1"/>
      <c r="F1404" s="1"/>
      <c r="G1404" s="1"/>
      <c r="H1404"/>
    </row>
    <row r="1405" spans="4:8" x14ac:dyDescent="0.3">
      <c r="D1405" s="1"/>
      <c r="E1405" s="1"/>
      <c r="F1405" s="1"/>
      <c r="G1405" s="1"/>
      <c r="H1405"/>
    </row>
    <row r="1406" spans="4:8" x14ac:dyDescent="0.3">
      <c r="D1406" s="1"/>
      <c r="E1406" s="1"/>
      <c r="F1406" s="1"/>
      <c r="G1406" s="1"/>
      <c r="H1406"/>
    </row>
    <row r="1407" spans="4:8" x14ac:dyDescent="0.3">
      <c r="D1407" s="1"/>
      <c r="E1407" s="1"/>
      <c r="F1407" s="1"/>
      <c r="G1407" s="1"/>
      <c r="H1407"/>
    </row>
    <row r="1408" spans="4:8" x14ac:dyDescent="0.3">
      <c r="D1408" s="1"/>
      <c r="E1408" s="1"/>
      <c r="F1408" s="1"/>
      <c r="G1408" s="1"/>
      <c r="H1408"/>
    </row>
    <row r="1409" spans="4:8" x14ac:dyDescent="0.3">
      <c r="D1409" s="1"/>
      <c r="E1409" s="1"/>
      <c r="F1409" s="1"/>
      <c r="G1409" s="1"/>
      <c r="H1409"/>
    </row>
    <row r="1410" spans="4:8" x14ac:dyDescent="0.3">
      <c r="D1410" s="1"/>
      <c r="E1410" s="1"/>
      <c r="F1410" s="1"/>
      <c r="G1410" s="1"/>
      <c r="H1410"/>
    </row>
    <row r="1411" spans="4:8" x14ac:dyDescent="0.3">
      <c r="D1411" s="1"/>
      <c r="E1411" s="1"/>
      <c r="F1411" s="1"/>
      <c r="G1411" s="1"/>
      <c r="H1411"/>
    </row>
    <row r="1412" spans="4:8" x14ac:dyDescent="0.3">
      <c r="D1412" s="1"/>
      <c r="E1412" s="1"/>
      <c r="F1412" s="1"/>
      <c r="G1412" s="1"/>
      <c r="H1412"/>
    </row>
    <row r="1413" spans="4:8" x14ac:dyDescent="0.3">
      <c r="D1413" s="1"/>
      <c r="E1413" s="1"/>
      <c r="F1413" s="1"/>
      <c r="G1413" s="1"/>
      <c r="H1413"/>
    </row>
    <row r="1414" spans="4:8" x14ac:dyDescent="0.3">
      <c r="D1414" s="1"/>
      <c r="E1414" s="1"/>
      <c r="F1414" s="1"/>
      <c r="G1414" s="1"/>
      <c r="H1414"/>
    </row>
    <row r="1415" spans="4:8" x14ac:dyDescent="0.3">
      <c r="D1415" s="1"/>
      <c r="E1415" s="1"/>
      <c r="F1415" s="1"/>
      <c r="G1415" s="1"/>
      <c r="H1415"/>
    </row>
    <row r="1416" spans="4:8" x14ac:dyDescent="0.3">
      <c r="D1416" s="1"/>
      <c r="E1416" s="1"/>
      <c r="F1416" s="1"/>
      <c r="G1416" s="1"/>
      <c r="H1416"/>
    </row>
    <row r="1417" spans="4:8" x14ac:dyDescent="0.3">
      <c r="D1417" s="1"/>
      <c r="E1417" s="1"/>
      <c r="F1417" s="1"/>
      <c r="G1417" s="1"/>
      <c r="H1417"/>
    </row>
    <row r="1418" spans="4:8" x14ac:dyDescent="0.3">
      <c r="D1418" s="1"/>
      <c r="E1418" s="1"/>
      <c r="F1418" s="1"/>
      <c r="G1418" s="1"/>
      <c r="H1418"/>
    </row>
  </sheetData>
  <sheetProtection selectLockedCells="1"/>
  <protectedRanges>
    <protectedRange password="DB25" sqref="C36:G36" name="filter"/>
  </protectedRanges>
  <dataConsolidate/>
  <mergeCells count="26">
    <mergeCell ref="D63:E63"/>
    <mergeCell ref="D79:E79"/>
    <mergeCell ref="D51:E51"/>
    <mergeCell ref="D58:E58"/>
    <mergeCell ref="D60:E60"/>
    <mergeCell ref="D61:E61"/>
    <mergeCell ref="D55:E55"/>
    <mergeCell ref="D53:E53"/>
    <mergeCell ref="D88:E88"/>
    <mergeCell ref="D90:E90"/>
    <mergeCell ref="D87:E87"/>
    <mergeCell ref="D69:E69"/>
    <mergeCell ref="D85:E85"/>
    <mergeCell ref="K34:AO34"/>
    <mergeCell ref="D47:E47"/>
    <mergeCell ref="D40:E40"/>
    <mergeCell ref="D45:E45"/>
    <mergeCell ref="D42:E42"/>
    <mergeCell ref="D37:E37"/>
    <mergeCell ref="D38:E38"/>
    <mergeCell ref="D44:E44"/>
    <mergeCell ref="AN35:AO35"/>
    <mergeCell ref="Z35:AF35"/>
    <mergeCell ref="L35:R35"/>
    <mergeCell ref="AG35:AM35"/>
    <mergeCell ref="S35:Y35"/>
  </mergeCells>
  <conditionalFormatting sqref="C2:C5 E14:E28">
    <cfRule type="cellIs" dxfId="0" priority="3" operator="equal">
      <formula>0</formula>
    </cfRule>
  </conditionalFormatting>
  <dataValidations count="3">
    <dataValidation type="list" allowBlank="1" showDropDown="1" showInputMessage="1" showErrorMessage="1" sqref="AP74 AP76 AP78 AP59 AP89 AP86 AP80 AP62:AP66 AP46 AP57 AP43 AP54 AP84 AP82 AP37:AP41 AP48:AP52 AD70 P70 AK70 W70" xr:uid="{00000000-0002-0000-0200-000000000000}">
      <formula1>$C$14:$C$16</formula1>
    </dataValidation>
    <dataValidation type="list" allowBlank="1" showDropDown="1" showInputMessage="1" showErrorMessage="1" sqref="AP53" xr:uid="{00000000-0002-0000-0200-000001000000}">
      <formula1>$C$17</formula1>
    </dataValidation>
    <dataValidation type="list" allowBlank="1" showDropDown="1" showInputMessage="1" showErrorMessage="1" sqref="K37:AO90" xr:uid="{00000000-0002-0000-0200-000002000000}">
      <formula1>$C$14:$C$28</formula1>
    </dataValidation>
  </dataValidations>
  <pageMargins left="0.70866141732283472" right="0.70866141732283472" top="0.74803149606299213" bottom="0.74803149606299213" header="0.31496062992125984" footer="0.31496062992125984"/>
  <pageSetup paperSize="9" scale="37" orientation="landscape" r:id="rId1"/>
  <ignoredErrors>
    <ignoredError sqref="H31 G73 G81 G79 G77 G75 G71 G69 G65 G60 G58 G55:G56 G53 G51 G49 G47 G44:G45 G42 G63 G85 G40 G61 G67 G83 G87:G88 G39 G89 G84 G68 G62 G41 G86 G64 G43 G46 G48 G50 G52 G54 G57 G59 G66 G70 G72 G76 G78 G80 G82 G74" unlockedFormula="1"/>
    <ignoredError sqref="F14:F28" evalError="1"/>
    <ignoredError sqref="C5"/>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C00000"/>
  </sheetPr>
  <dimension ref="B1:L50"/>
  <sheetViews>
    <sheetView showGridLines="0" topLeftCell="A12" workbookViewId="0">
      <selection activeCell="H25" sqref="H25"/>
    </sheetView>
  </sheetViews>
  <sheetFormatPr defaultRowHeight="15" x14ac:dyDescent="0.25"/>
  <cols>
    <col min="1" max="1" width="4.28515625" customWidth="1"/>
    <col min="2" max="3" width="12.7109375" customWidth="1"/>
    <col min="5" max="5" width="15.7109375" customWidth="1"/>
    <col min="6" max="6" width="13.140625" customWidth="1"/>
  </cols>
  <sheetData>
    <row r="1" spans="2:12" x14ac:dyDescent="0.25">
      <c r="B1" t="s">
        <v>90</v>
      </c>
      <c r="E1" t="s">
        <v>50</v>
      </c>
      <c r="H1" t="s">
        <v>79</v>
      </c>
      <c r="K1" t="s">
        <v>107</v>
      </c>
    </row>
    <row r="2" spans="2:12" x14ac:dyDescent="0.25">
      <c r="B2" s="10" t="s">
        <v>46</v>
      </c>
      <c r="C2" s="10" t="s">
        <v>47</v>
      </c>
      <c r="E2" s="10" t="s">
        <v>46</v>
      </c>
      <c r="F2" s="10" t="s">
        <v>47</v>
      </c>
      <c r="H2" s="15" t="s">
        <v>55</v>
      </c>
      <c r="I2" s="16">
        <v>0.5</v>
      </c>
      <c r="J2" s="17"/>
      <c r="K2" s="15" t="s">
        <v>55</v>
      </c>
      <c r="L2" s="16">
        <v>1</v>
      </c>
    </row>
    <row r="3" spans="2:12" ht="21" x14ac:dyDescent="0.35">
      <c r="B3" s="45"/>
      <c r="C3" s="11">
        <v>0</v>
      </c>
      <c r="E3" s="10" t="s">
        <v>34</v>
      </c>
      <c r="F3" s="11">
        <v>0.4</v>
      </c>
      <c r="H3" s="15" t="s">
        <v>56</v>
      </c>
      <c r="I3" s="16">
        <v>0</v>
      </c>
      <c r="K3" s="15" t="s">
        <v>56</v>
      </c>
      <c r="L3" s="16">
        <v>0</v>
      </c>
    </row>
    <row r="4" spans="2:12" ht="21" x14ac:dyDescent="0.35">
      <c r="B4" s="45">
        <v>5</v>
      </c>
      <c r="C4" s="11">
        <f>B4/30</f>
        <v>0.16666666666666666</v>
      </c>
      <c r="E4" s="10" t="s">
        <v>35</v>
      </c>
      <c r="F4" s="11">
        <v>0.6</v>
      </c>
    </row>
    <row r="5" spans="2:12" ht="21" x14ac:dyDescent="0.35">
      <c r="B5" s="45">
        <v>10</v>
      </c>
      <c r="C5" s="11">
        <f t="shared" ref="C5:C15" si="0">B5/30</f>
        <v>0.33333333333333331</v>
      </c>
      <c r="E5" s="10" t="s">
        <v>36</v>
      </c>
      <c r="F5" s="11">
        <v>0.8</v>
      </c>
      <c r="H5" t="s">
        <v>103</v>
      </c>
      <c r="K5" t="s">
        <v>108</v>
      </c>
    </row>
    <row r="6" spans="2:12" ht="21" x14ac:dyDescent="0.35">
      <c r="B6" s="45">
        <v>15</v>
      </c>
      <c r="C6" s="11">
        <f t="shared" si="0"/>
        <v>0.5</v>
      </c>
      <c r="E6" s="10" t="s">
        <v>37</v>
      </c>
      <c r="F6" s="11">
        <v>0.9</v>
      </c>
      <c r="H6" s="15" t="s">
        <v>55</v>
      </c>
      <c r="I6" s="16">
        <v>0.6</v>
      </c>
      <c r="K6" s="15" t="s">
        <v>55</v>
      </c>
      <c r="L6" s="16">
        <v>0.5</v>
      </c>
    </row>
    <row r="7" spans="2:12" ht="21" x14ac:dyDescent="0.35">
      <c r="B7" s="45">
        <v>20</v>
      </c>
      <c r="C7" s="11">
        <f t="shared" si="0"/>
        <v>0.66666666666666663</v>
      </c>
      <c r="E7" s="10" t="s">
        <v>38</v>
      </c>
      <c r="F7" s="11">
        <v>0.95</v>
      </c>
      <c r="H7" s="15" t="s">
        <v>56</v>
      </c>
      <c r="I7" s="16">
        <v>0</v>
      </c>
      <c r="K7" s="15" t="s">
        <v>56</v>
      </c>
      <c r="L7" s="16">
        <v>0</v>
      </c>
    </row>
    <row r="8" spans="2:12" ht="21" x14ac:dyDescent="0.35">
      <c r="B8" s="45">
        <v>25</v>
      </c>
      <c r="C8" s="11">
        <f t="shared" si="0"/>
        <v>0.83333333333333337</v>
      </c>
      <c r="E8" s="10" t="s">
        <v>39</v>
      </c>
      <c r="F8" s="11">
        <v>1</v>
      </c>
    </row>
    <row r="9" spans="2:12" ht="21" x14ac:dyDescent="0.35">
      <c r="B9" s="45">
        <v>30</v>
      </c>
      <c r="C9" s="11">
        <f t="shared" si="0"/>
        <v>1</v>
      </c>
      <c r="E9" s="10" t="s">
        <v>40</v>
      </c>
      <c r="F9" s="11">
        <v>1.2</v>
      </c>
      <c r="H9" t="s">
        <v>104</v>
      </c>
      <c r="K9" t="s">
        <v>84</v>
      </c>
    </row>
    <row r="10" spans="2:12" ht="21" x14ac:dyDescent="0.35">
      <c r="B10" s="45">
        <v>35</v>
      </c>
      <c r="C10" s="11">
        <f t="shared" si="0"/>
        <v>1.1666666666666667</v>
      </c>
      <c r="E10" s="10" t="s">
        <v>41</v>
      </c>
      <c r="F10" s="11">
        <v>1.4</v>
      </c>
      <c r="H10" s="15" t="s">
        <v>55</v>
      </c>
      <c r="I10" s="16">
        <v>1.5</v>
      </c>
      <c r="K10" s="15" t="s">
        <v>55</v>
      </c>
      <c r="L10" s="16">
        <v>0.5</v>
      </c>
    </row>
    <row r="11" spans="2:12" ht="21" x14ac:dyDescent="0.35">
      <c r="B11" s="45">
        <v>40</v>
      </c>
      <c r="C11" s="11">
        <f t="shared" si="0"/>
        <v>1.3333333333333333</v>
      </c>
      <c r="E11" s="10" t="s">
        <v>42</v>
      </c>
      <c r="F11" s="11">
        <v>1.6</v>
      </c>
      <c r="H11" s="15" t="s">
        <v>56</v>
      </c>
      <c r="I11" s="16">
        <v>0</v>
      </c>
      <c r="K11" s="15" t="s">
        <v>56</v>
      </c>
      <c r="L11" s="16">
        <v>0</v>
      </c>
    </row>
    <row r="12" spans="2:12" ht="21" x14ac:dyDescent="0.35">
      <c r="B12" s="45">
        <v>45</v>
      </c>
      <c r="C12" s="11">
        <f t="shared" si="0"/>
        <v>1.5</v>
      </c>
      <c r="E12" s="10" t="s">
        <v>43</v>
      </c>
      <c r="F12" s="11">
        <v>1.8</v>
      </c>
    </row>
    <row r="13" spans="2:12" ht="21" x14ac:dyDescent="0.35">
      <c r="B13" s="45">
        <v>50</v>
      </c>
      <c r="C13" s="11">
        <f t="shared" si="0"/>
        <v>1.6666666666666667</v>
      </c>
      <c r="E13" s="10" t="s">
        <v>44</v>
      </c>
      <c r="F13" s="11">
        <v>1.9</v>
      </c>
      <c r="H13" t="s">
        <v>105</v>
      </c>
      <c r="K13" t="s">
        <v>89</v>
      </c>
    </row>
    <row r="14" spans="2:12" ht="21" x14ac:dyDescent="0.35">
      <c r="B14" s="45">
        <v>55</v>
      </c>
      <c r="C14" s="11">
        <f t="shared" si="0"/>
        <v>1.8333333333333333</v>
      </c>
      <c r="E14" s="10" t="s">
        <v>45</v>
      </c>
      <c r="F14" s="11">
        <v>2</v>
      </c>
      <c r="H14" s="15" t="s">
        <v>55</v>
      </c>
      <c r="I14" s="16">
        <v>1.5</v>
      </c>
      <c r="K14" s="15" t="s">
        <v>55</v>
      </c>
      <c r="L14" s="16">
        <v>0.5</v>
      </c>
    </row>
    <row r="15" spans="2:12" ht="21" x14ac:dyDescent="0.35">
      <c r="B15" s="45">
        <v>60</v>
      </c>
      <c r="C15" s="11">
        <f t="shared" si="0"/>
        <v>2</v>
      </c>
      <c r="H15" s="15" t="s">
        <v>56</v>
      </c>
      <c r="I15" s="16">
        <v>0</v>
      </c>
      <c r="K15" s="15" t="s">
        <v>56</v>
      </c>
      <c r="L15" s="16">
        <v>0</v>
      </c>
    </row>
    <row r="17" spans="2:9" x14ac:dyDescent="0.25">
      <c r="H17" t="s">
        <v>106</v>
      </c>
    </row>
    <row r="18" spans="2:9" x14ac:dyDescent="0.25">
      <c r="B18" t="s">
        <v>131</v>
      </c>
      <c r="H18" s="15" t="s">
        <v>55</v>
      </c>
      <c r="I18" s="16">
        <v>1</v>
      </c>
    </row>
    <row r="19" spans="2:9" x14ac:dyDescent="0.25">
      <c r="B19" s="10" t="s">
        <v>46</v>
      </c>
      <c r="C19" s="10" t="s">
        <v>47</v>
      </c>
      <c r="H19" s="15" t="s">
        <v>56</v>
      </c>
      <c r="I19" s="16">
        <v>0</v>
      </c>
    </row>
    <row r="20" spans="2:9" ht="21" x14ac:dyDescent="0.35">
      <c r="B20" s="45"/>
      <c r="C20" s="11">
        <v>0</v>
      </c>
    </row>
    <row r="21" spans="2:9" ht="21" x14ac:dyDescent="0.35">
      <c r="B21" s="45">
        <v>5</v>
      </c>
      <c r="C21" s="11">
        <f t="shared" ref="C21:C32" si="1">B21/30+50%</f>
        <v>0.66666666666666663</v>
      </c>
    </row>
    <row r="22" spans="2:9" ht="21" x14ac:dyDescent="0.35">
      <c r="B22" s="45">
        <v>10</v>
      </c>
      <c r="C22" s="11">
        <f t="shared" si="1"/>
        <v>0.83333333333333326</v>
      </c>
    </row>
    <row r="23" spans="2:9" ht="21" x14ac:dyDescent="0.35">
      <c r="B23" s="45">
        <v>15</v>
      </c>
      <c r="C23" s="11">
        <f t="shared" si="1"/>
        <v>1</v>
      </c>
    </row>
    <row r="24" spans="2:9" ht="21" x14ac:dyDescent="0.35">
      <c r="B24" s="45">
        <v>20</v>
      </c>
      <c r="C24" s="11">
        <f t="shared" si="1"/>
        <v>1.1666666666666665</v>
      </c>
    </row>
    <row r="25" spans="2:9" ht="21" x14ac:dyDescent="0.35">
      <c r="B25" s="45">
        <v>25</v>
      </c>
      <c r="C25" s="11">
        <f t="shared" si="1"/>
        <v>1.3333333333333335</v>
      </c>
    </row>
    <row r="26" spans="2:9" ht="21" x14ac:dyDescent="0.35">
      <c r="B26" s="45">
        <v>30</v>
      </c>
      <c r="C26" s="11">
        <f t="shared" si="1"/>
        <v>1.5</v>
      </c>
    </row>
    <row r="27" spans="2:9" ht="21" x14ac:dyDescent="0.35">
      <c r="B27" s="45">
        <v>35</v>
      </c>
      <c r="C27" s="11">
        <f t="shared" si="1"/>
        <v>1.6666666666666667</v>
      </c>
    </row>
    <row r="28" spans="2:9" ht="21" x14ac:dyDescent="0.35">
      <c r="B28" s="45">
        <v>40</v>
      </c>
      <c r="C28" s="11">
        <f t="shared" si="1"/>
        <v>1.8333333333333333</v>
      </c>
    </row>
    <row r="29" spans="2:9" ht="21" x14ac:dyDescent="0.35">
      <c r="B29" s="45">
        <v>45</v>
      </c>
      <c r="C29" s="11">
        <f t="shared" si="1"/>
        <v>2</v>
      </c>
    </row>
    <row r="30" spans="2:9" ht="21" x14ac:dyDescent="0.35">
      <c r="B30" s="45">
        <v>50</v>
      </c>
      <c r="C30" s="11">
        <f t="shared" si="1"/>
        <v>2.166666666666667</v>
      </c>
    </row>
    <row r="31" spans="2:9" ht="21" x14ac:dyDescent="0.35">
      <c r="B31" s="45">
        <v>55</v>
      </c>
      <c r="C31" s="11">
        <f t="shared" si="1"/>
        <v>2.333333333333333</v>
      </c>
    </row>
    <row r="32" spans="2:9" ht="21" x14ac:dyDescent="0.35">
      <c r="B32" s="45">
        <v>60</v>
      </c>
      <c r="C32" s="11">
        <f t="shared" si="1"/>
        <v>2.5</v>
      </c>
    </row>
    <row r="35" spans="2:3" x14ac:dyDescent="0.25">
      <c r="B35" s="136" t="s">
        <v>360</v>
      </c>
      <c r="C35" s="136"/>
    </row>
    <row r="36" spans="2:3" x14ac:dyDescent="0.25">
      <c r="B36" s="137"/>
      <c r="C36" s="138">
        <v>0</v>
      </c>
    </row>
    <row r="37" spans="2:3" x14ac:dyDescent="0.25">
      <c r="B37" s="137" t="s">
        <v>361</v>
      </c>
      <c r="C37" s="138">
        <v>2</v>
      </c>
    </row>
    <row r="38" spans="2:3" x14ac:dyDescent="0.25">
      <c r="B38" s="137" t="s">
        <v>362</v>
      </c>
      <c r="C38" s="138">
        <v>4</v>
      </c>
    </row>
    <row r="39" spans="2:3" x14ac:dyDescent="0.25">
      <c r="B39" s="137" t="s">
        <v>363</v>
      </c>
      <c r="C39" s="138">
        <v>6</v>
      </c>
    </row>
    <row r="40" spans="2:3" x14ac:dyDescent="0.25">
      <c r="B40" s="137" t="s">
        <v>364</v>
      </c>
      <c r="C40" s="138">
        <v>8</v>
      </c>
    </row>
    <row r="41" spans="2:3" x14ac:dyDescent="0.25">
      <c r="B41" s="137" t="s">
        <v>365</v>
      </c>
      <c r="C41" s="138">
        <v>10</v>
      </c>
    </row>
    <row r="44" spans="2:3" x14ac:dyDescent="0.25">
      <c r="B44" s="136" t="s">
        <v>366</v>
      </c>
      <c r="C44" s="136"/>
    </row>
    <row r="45" spans="2:3" x14ac:dyDescent="0.25">
      <c r="B45" s="137"/>
      <c r="C45" s="138">
        <v>0</v>
      </c>
    </row>
    <row r="46" spans="2:3" x14ac:dyDescent="0.25">
      <c r="B46" s="137" t="s">
        <v>361</v>
      </c>
      <c r="C46" s="138">
        <v>2</v>
      </c>
    </row>
    <row r="47" spans="2:3" x14ac:dyDescent="0.25">
      <c r="B47" s="137" t="s">
        <v>362</v>
      </c>
      <c r="C47" s="138">
        <v>4</v>
      </c>
    </row>
    <row r="48" spans="2:3" x14ac:dyDescent="0.25">
      <c r="B48" s="137" t="s">
        <v>363</v>
      </c>
      <c r="C48" s="138">
        <v>6</v>
      </c>
    </row>
    <row r="49" spans="2:3" x14ac:dyDescent="0.25">
      <c r="B49" s="137" t="s">
        <v>364</v>
      </c>
      <c r="C49" s="138">
        <v>8</v>
      </c>
    </row>
    <row r="50" spans="2:3" x14ac:dyDescent="0.25">
      <c r="B50" s="137" t="s">
        <v>365</v>
      </c>
      <c r="C50" s="138">
        <v>10</v>
      </c>
    </row>
  </sheetData>
  <dataValidations count="1">
    <dataValidation type="list" allowBlank="1" showInputMessage="1" showErrorMessage="1" sqref="E3:E14 B3:B15 B20:B32" xr:uid="{00000000-0002-0000-0300-000000000000}">
      <formula1>length</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12"/>
  <sheetViews>
    <sheetView workbookViewId="0">
      <selection activeCell="A3" sqref="A3"/>
    </sheetView>
  </sheetViews>
  <sheetFormatPr defaultRowHeight="15" x14ac:dyDescent="0.25"/>
  <cols>
    <col min="1" max="4" width="74.7109375" customWidth="1"/>
  </cols>
  <sheetData>
    <row r="1" spans="1:2" x14ac:dyDescent="0.25">
      <c r="A1" s="223" t="s">
        <v>6</v>
      </c>
      <c r="B1" s="223" t="s">
        <v>7</v>
      </c>
    </row>
    <row r="2" spans="1:2" x14ac:dyDescent="0.25">
      <c r="A2" s="223"/>
      <c r="B2" s="223"/>
    </row>
    <row r="3" spans="1:2" x14ac:dyDescent="0.25">
      <c r="A3" s="8" t="s">
        <v>8</v>
      </c>
      <c r="B3" s="8" t="s">
        <v>9</v>
      </c>
    </row>
    <row r="4" spans="1:2" x14ac:dyDescent="0.25">
      <c r="A4" s="8" t="s">
        <v>10</v>
      </c>
      <c r="B4" s="8" t="s">
        <v>11</v>
      </c>
    </row>
    <row r="5" spans="1:2" x14ac:dyDescent="0.25">
      <c r="A5" s="8" t="s">
        <v>12</v>
      </c>
      <c r="B5" s="8" t="s">
        <v>13</v>
      </c>
    </row>
    <row r="6" spans="1:2" x14ac:dyDescent="0.25">
      <c r="A6" s="8" t="s">
        <v>14</v>
      </c>
      <c r="B6" s="8" t="s">
        <v>15</v>
      </c>
    </row>
    <row r="7" spans="1:2" x14ac:dyDescent="0.25">
      <c r="A7" s="8" t="s">
        <v>16</v>
      </c>
      <c r="B7" s="8" t="s">
        <v>17</v>
      </c>
    </row>
    <row r="8" spans="1:2" x14ac:dyDescent="0.25">
      <c r="A8" s="8" t="s">
        <v>18</v>
      </c>
      <c r="B8" s="8" t="s">
        <v>19</v>
      </c>
    </row>
    <row r="9" spans="1:2" x14ac:dyDescent="0.25">
      <c r="A9" s="8" t="s">
        <v>20</v>
      </c>
      <c r="B9" s="8" t="s">
        <v>21</v>
      </c>
    </row>
    <row r="10" spans="1:2" x14ac:dyDescent="0.25">
      <c r="A10" s="8" t="s">
        <v>22</v>
      </c>
      <c r="B10" s="8" t="s">
        <v>23</v>
      </c>
    </row>
    <row r="11" spans="1:2" x14ac:dyDescent="0.25">
      <c r="A11" s="8" t="s">
        <v>24</v>
      </c>
      <c r="B11" s="8" t="s">
        <v>25</v>
      </c>
    </row>
    <row r="12" spans="1:2" x14ac:dyDescent="0.25">
      <c r="A12" s="8" t="s">
        <v>26</v>
      </c>
      <c r="B12" s="8" t="s">
        <v>27</v>
      </c>
    </row>
  </sheetData>
  <mergeCells count="2">
    <mergeCell ref="A1:A2"/>
    <mergeCell ref="B1:B2"/>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Campaign Total</vt:lpstr>
      <vt:lpstr>Mon-Fri</vt:lpstr>
      <vt:lpstr>Sat-Sun</vt:lpstr>
      <vt:lpstr>List</vt:lpstr>
      <vt:lpstr>Codes</vt:lpstr>
      <vt:lpstr>length</vt:lpstr>
      <vt:lpstr>'Campaign Total'!Print_Area</vt:lpstr>
      <vt:lpstr>'Mon-Fri'!Print_Area</vt:lpstr>
      <vt:lpstr>'Sat-Sun'!Print_Area</vt:lpstr>
      <vt:lpstr>Шапки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dessislava</dc:creator>
  <cp:lastModifiedBy>Alexander Toshkov</cp:lastModifiedBy>
  <cp:lastPrinted>2018-06-08T11:32:40Z</cp:lastPrinted>
  <dcterms:created xsi:type="dcterms:W3CDTF">2015-08-19T06:41:35Z</dcterms:created>
  <dcterms:modified xsi:type="dcterms:W3CDTF">2024-12-03T11:19:32Z</dcterms:modified>
</cp:coreProperties>
</file>